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20" windowHeight="7970" activeTab="0"/>
  </bookViews>
  <sheets>
    <sheet name="トーナメント" sheetId="1" r:id="rId1"/>
    <sheet name="１予選R" sheetId="2" r:id="rId2"/>
    <sheet name="2予選R" sheetId="3" r:id="rId3"/>
  </sheets>
  <definedNames>
    <definedName name="_xlnm.Print_Area" localSheetId="0">'トーナメント'!$A$1:$CP$50</definedName>
  </definedNames>
  <calcPr fullCalcOnLoad="1"/>
</workbook>
</file>

<file path=xl/sharedStrings.xml><?xml version="1.0" encoding="utf-8"?>
<sst xmlns="http://schemas.openxmlformats.org/spreadsheetml/2006/main" count="250" uniqueCount="136">
  <si>
    <t>A</t>
  </si>
  <si>
    <t>鳳雛塾A</t>
  </si>
  <si>
    <t>小出</t>
  </si>
  <si>
    <t>葛塚A</t>
  </si>
  <si>
    <t>長岡教</t>
  </si>
  <si>
    <t>B</t>
  </si>
  <si>
    <t>C</t>
  </si>
  <si>
    <t>柏崎月曜</t>
  </si>
  <si>
    <t>上越</t>
  </si>
  <si>
    <t>D</t>
  </si>
  <si>
    <t>E</t>
  </si>
  <si>
    <t>鳳雛塾B</t>
  </si>
  <si>
    <t>F</t>
  </si>
  <si>
    <t>優　勝</t>
  </si>
  <si>
    <t>２　位</t>
  </si>
  <si>
    <t>３　位</t>
  </si>
  <si>
    <t>亀田</t>
  </si>
  <si>
    <t>Aリーグ</t>
  </si>
  <si>
    <t>Bリーグ</t>
  </si>
  <si>
    <t>Cリーグ</t>
  </si>
  <si>
    <t>勝</t>
  </si>
  <si>
    <t>負</t>
  </si>
  <si>
    <t>順位</t>
  </si>
  <si>
    <t>Dリーグ</t>
  </si>
  <si>
    <t>Eリーグ</t>
  </si>
  <si>
    <t>Fリーグ</t>
  </si>
  <si>
    <t>Gリーグ</t>
  </si>
  <si>
    <t>Hリーグ</t>
  </si>
  <si>
    <t>Iリーグ</t>
  </si>
  <si>
    <t>No</t>
  </si>
  <si>
    <t>予　選　リ　ー　グ</t>
  </si>
  <si>
    <t>団体名</t>
  </si>
  <si>
    <t>試　　合　　順</t>
  </si>
  <si>
    <t>ブロック</t>
  </si>
  <si>
    <t>試合場</t>
  </si>
  <si>
    <t>分</t>
  </si>
  <si>
    <t>-</t>
  </si>
  <si>
    <t>第１試合場</t>
  </si>
  <si>
    <t>第2試合場</t>
  </si>
  <si>
    <t>Jリーグ</t>
  </si>
  <si>
    <r>
      <t xml:space="preserve">第 ２ 試 合 場 </t>
    </r>
    <r>
      <rPr>
        <sz val="20"/>
        <rFont val="ＭＳ Ｐゴシック"/>
        <family val="3"/>
      </rPr>
      <t>(予選リーグ)</t>
    </r>
  </si>
  <si>
    <r>
      <t xml:space="preserve">第 １ 試 合 場 </t>
    </r>
    <r>
      <rPr>
        <sz val="20"/>
        <rFont val="ＭＳ Ｐゴシック"/>
        <family val="3"/>
      </rPr>
      <t>(予選リーグ)</t>
    </r>
  </si>
  <si>
    <t>1-19</t>
  </si>
  <si>
    <t>2-19</t>
  </si>
  <si>
    <t>決 勝 ト ー ナ メ ン ト</t>
  </si>
  <si>
    <t>新潟東</t>
  </si>
  <si>
    <t>糸魚川</t>
  </si>
  <si>
    <t>柏崎</t>
  </si>
  <si>
    <t>村上</t>
  </si>
  <si>
    <t>村松</t>
  </si>
  <si>
    <t>新津</t>
  </si>
  <si>
    <t>栃尾</t>
  </si>
  <si>
    <t>胎内</t>
  </si>
  <si>
    <t>新発田</t>
  </si>
  <si>
    <t>荒川</t>
  </si>
  <si>
    <t>関川</t>
  </si>
  <si>
    <t>北部</t>
  </si>
  <si>
    <t>葛塚B</t>
  </si>
  <si>
    <t>G</t>
  </si>
  <si>
    <t>三条</t>
  </si>
  <si>
    <t>小須戸</t>
  </si>
  <si>
    <t>安田</t>
  </si>
  <si>
    <t>光晴道場</t>
  </si>
  <si>
    <t>吉田</t>
  </si>
  <si>
    <t>順道舘
牛木</t>
  </si>
  <si>
    <t>新潟中央</t>
  </si>
  <si>
    <t>H</t>
  </si>
  <si>
    <t>黒埼</t>
  </si>
  <si>
    <t>I</t>
  </si>
  <si>
    <t>分田</t>
  </si>
  <si>
    <t>J</t>
  </si>
  <si>
    <t>内野</t>
  </si>
  <si>
    <t>白根教</t>
  </si>
  <si>
    <t>1-20</t>
  </si>
  <si>
    <t>1-21</t>
  </si>
  <si>
    <t>2-20</t>
  </si>
  <si>
    <t>1-22</t>
  </si>
  <si>
    <t>2-22</t>
  </si>
  <si>
    <t>決勝
(1-23)</t>
  </si>
  <si>
    <t>2-21</t>
  </si>
  <si>
    <t>1-2</t>
  </si>
  <si>
    <t>1-3</t>
  </si>
  <si>
    <t>1-8</t>
  </si>
  <si>
    <t>1-9</t>
  </si>
  <si>
    <t>1-14</t>
  </si>
  <si>
    <t>1-15</t>
  </si>
  <si>
    <t>2-2</t>
  </si>
  <si>
    <t>2-3</t>
  </si>
  <si>
    <t>2-8</t>
  </si>
  <si>
    <t>2-15</t>
  </si>
  <si>
    <t>2-14</t>
  </si>
  <si>
    <t>2-9</t>
  </si>
  <si>
    <t>1-7</t>
  </si>
  <si>
    <t>1-1</t>
  </si>
  <si>
    <t>1-13</t>
  </si>
  <si>
    <t>1-4</t>
  </si>
  <si>
    <t>1-10</t>
  </si>
  <si>
    <t>1-16</t>
  </si>
  <si>
    <t>1-5</t>
  </si>
  <si>
    <t>1-11</t>
  </si>
  <si>
    <t>1-17</t>
  </si>
  <si>
    <t>1-6</t>
  </si>
  <si>
    <t>1-12</t>
  </si>
  <si>
    <t>1-18</t>
  </si>
  <si>
    <t>2-1</t>
  </si>
  <si>
    <t>2-7</t>
  </si>
  <si>
    <t>2-4</t>
  </si>
  <si>
    <t>2-10</t>
  </si>
  <si>
    <t>2-16</t>
  </si>
  <si>
    <t>2-5</t>
  </si>
  <si>
    <t>2-11</t>
  </si>
  <si>
    <t>2-17</t>
  </si>
  <si>
    <t>2-18</t>
  </si>
  <si>
    <t>2-12</t>
  </si>
  <si>
    <t>2-13</t>
  </si>
  <si>
    <t>②</t>
  </si>
  <si>
    <t>○</t>
  </si>
  <si>
    <t>△</t>
  </si>
  <si>
    <t>2-6</t>
  </si>
  <si>
    <t>鳳雛塾A</t>
  </si>
  <si>
    <t>北部</t>
  </si>
  <si>
    <t>小出</t>
  </si>
  <si>
    <t>安田</t>
  </si>
  <si>
    <t>新津</t>
  </si>
  <si>
    <t>長岡教</t>
  </si>
  <si>
    <t>新発田</t>
  </si>
  <si>
    <t>関川</t>
  </si>
  <si>
    <t>光晴道場</t>
  </si>
  <si>
    <t>分田</t>
  </si>
  <si>
    <t>白根柔道連盟鳳雛塾A</t>
  </si>
  <si>
    <t>新潟市北部柔道クラブ</t>
  </si>
  <si>
    <t>新津柔道教室</t>
  </si>
  <si>
    <t>長岡市柔道教室</t>
  </si>
  <si>
    <t>※試合内容により順位決定</t>
  </si>
  <si>
    <t>白根柔道連盟鳳雛塾A</t>
  </si>
  <si>
    <t>第２９回　BSN少年柔道大会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</si>
</sst>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thin"/>
      <right style="thin"/>
      <top/>
      <bottom/>
    </border>
    <border>
      <left style="thin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n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n"/>
      <top style="thick">
        <color rgb="FFFF0000"/>
      </top>
      <bottom/>
    </border>
    <border>
      <left/>
      <right style="thick">
        <color rgb="FFFF0000"/>
      </right>
      <top/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ck">
        <color rgb="FFFF0000"/>
      </bottom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thick">
        <color rgb="FFFF0000"/>
      </right>
      <top style="thin"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 diagonalDown="1">
      <left style="hair"/>
      <right/>
      <top style="hair"/>
      <bottom/>
      <diagonal style="hair"/>
    </border>
    <border diagonalDown="1">
      <left/>
      <right/>
      <top style="hair"/>
      <bottom/>
      <diagonal style="hair"/>
    </border>
    <border diagonalDown="1">
      <left/>
      <right style="hair"/>
      <top style="hair"/>
      <bottom/>
      <diagonal style="hair"/>
    </border>
    <border diagonalDown="1">
      <left style="hair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hair"/>
      <top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medium"/>
      <bottom/>
    </border>
    <border>
      <left/>
      <right style="hair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51" fillId="32" borderId="0" applyNumberFormat="0" applyBorder="0" applyAlignment="0" applyProtection="0"/>
  </cellStyleXfs>
  <cellXfs count="413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2" fillId="0" borderId="0" xfId="60" applyBorder="1">
      <alignment vertical="center"/>
      <protection/>
    </xf>
    <xf numFmtId="0" fontId="2" fillId="0" borderId="10" xfId="60" applyBorder="1">
      <alignment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11" xfId="60" applyBorder="1">
      <alignment vertical="center"/>
      <protection/>
    </xf>
    <xf numFmtId="0" fontId="2" fillId="0" borderId="0" xfId="60" applyBorder="1" applyAlignment="1">
      <alignment horizontal="distributed" vertical="center"/>
      <protection/>
    </xf>
    <xf numFmtId="0" fontId="6" fillId="0" borderId="0" xfId="60" applyFont="1" applyBorder="1">
      <alignment vertical="center"/>
      <protection/>
    </xf>
    <xf numFmtId="0" fontId="3" fillId="0" borderId="0" xfId="60" applyFont="1" applyAlignment="1">
      <alignment vertical="center"/>
      <protection/>
    </xf>
    <xf numFmtId="0" fontId="2" fillId="0" borderId="0" xfId="60" applyAlignment="1">
      <alignment horizontal="distributed" vertical="center"/>
      <protection/>
    </xf>
    <xf numFmtId="0" fontId="52" fillId="0" borderId="12" xfId="60" applyFont="1" applyBorder="1" applyAlignment="1">
      <alignment horizontal="distributed" vertical="center"/>
      <protection/>
    </xf>
    <xf numFmtId="0" fontId="52" fillId="0" borderId="0" xfId="60" applyFont="1" applyBorder="1" applyAlignment="1">
      <alignment horizontal="distributed" vertical="center"/>
      <protection/>
    </xf>
    <xf numFmtId="0" fontId="52" fillId="0" borderId="0" xfId="60" applyFont="1" applyBorder="1" applyAlignment="1">
      <alignment vertical="center"/>
      <protection/>
    </xf>
    <xf numFmtId="0" fontId="52" fillId="0" borderId="13" xfId="60" applyFont="1" applyBorder="1" applyAlignment="1">
      <alignment vertical="center"/>
      <protection/>
    </xf>
    <xf numFmtId="0" fontId="52" fillId="0" borderId="0" xfId="60" applyFont="1" applyBorder="1">
      <alignment vertical="center"/>
      <protection/>
    </xf>
    <xf numFmtId="0" fontId="52" fillId="0" borderId="14" xfId="60" applyFont="1" applyBorder="1">
      <alignment vertical="center"/>
      <protection/>
    </xf>
    <xf numFmtId="0" fontId="52" fillId="0" borderId="12" xfId="60" applyFont="1" applyBorder="1">
      <alignment vertical="center"/>
      <protection/>
    </xf>
    <xf numFmtId="0" fontId="52" fillId="0" borderId="15" xfId="60" applyFont="1" applyBorder="1">
      <alignment vertical="center"/>
      <protection/>
    </xf>
    <xf numFmtId="0" fontId="52" fillId="0" borderId="0" xfId="60" applyFont="1">
      <alignment vertical="center"/>
      <protection/>
    </xf>
    <xf numFmtId="0" fontId="52" fillId="0" borderId="10" xfId="60" applyFont="1" applyBorder="1">
      <alignment vertical="center"/>
      <protection/>
    </xf>
    <xf numFmtId="0" fontId="52" fillId="0" borderId="16" xfId="60" applyFont="1" applyBorder="1">
      <alignment vertical="center"/>
      <protection/>
    </xf>
    <xf numFmtId="0" fontId="52" fillId="0" borderId="17" xfId="60" applyFont="1" applyBorder="1">
      <alignment vertical="center"/>
      <protection/>
    </xf>
    <xf numFmtId="0" fontId="52" fillId="0" borderId="13" xfId="60" applyFont="1" applyBorder="1">
      <alignment vertical="center"/>
      <protection/>
    </xf>
    <xf numFmtId="0" fontId="52" fillId="0" borderId="0" xfId="60" applyFont="1" applyBorder="1" applyAlignment="1">
      <alignment vertical="center"/>
      <protection/>
    </xf>
    <xf numFmtId="0" fontId="52" fillId="0" borderId="10" xfId="60" applyFont="1" applyBorder="1" applyAlignment="1">
      <alignment vertical="center"/>
      <protection/>
    </xf>
    <xf numFmtId="0" fontId="2" fillId="0" borderId="12" xfId="60" applyBorder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2" fillId="0" borderId="13" xfId="60" applyBorder="1" applyAlignment="1">
      <alignment horizontal="distributed" vertical="center"/>
      <protection/>
    </xf>
    <xf numFmtId="0" fontId="52" fillId="0" borderId="12" xfId="60" applyFont="1" applyBorder="1" applyAlignment="1">
      <alignment horizontal="center" vertical="center"/>
      <protection/>
    </xf>
    <xf numFmtId="0" fontId="52" fillId="0" borderId="13" xfId="60" applyFont="1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 textRotation="255"/>
      <protection/>
    </xf>
    <xf numFmtId="0" fontId="2" fillId="0" borderId="12" xfId="60" applyBorder="1" applyAlignment="1">
      <alignment horizontal="distributed" vertical="center"/>
      <protection/>
    </xf>
    <xf numFmtId="0" fontId="2" fillId="0" borderId="0" xfId="60" applyBorder="1" applyAlignment="1">
      <alignment horizontal="distributed" vertical="center"/>
      <protection/>
    </xf>
    <xf numFmtId="56" fontId="2" fillId="0" borderId="0" xfId="60" applyNumberFormat="1" applyFont="1" applyBorder="1" applyAlignment="1" quotePrefix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6" xfId="60" applyBorder="1">
      <alignment vertical="center"/>
      <protection/>
    </xf>
    <xf numFmtId="0" fontId="2" fillId="0" borderId="0" xfId="60" applyBorder="1" applyAlignment="1">
      <alignment horizontal="center" vertical="center"/>
      <protection/>
    </xf>
    <xf numFmtId="0" fontId="53" fillId="0" borderId="12" xfId="60" applyFont="1" applyBorder="1" applyAlignment="1">
      <alignment horizontal="distributed" vertical="center"/>
      <protection/>
    </xf>
    <xf numFmtId="49" fontId="2" fillId="0" borderId="12" xfId="60" applyNumberFormat="1" applyBorder="1" applyAlignment="1">
      <alignment horizontal="distributed" vertical="center"/>
      <protection/>
    </xf>
    <xf numFmtId="49" fontId="2" fillId="0" borderId="0" xfId="60" applyNumberFormat="1" applyBorder="1" applyAlignment="1">
      <alignment horizontal="distributed" vertical="center"/>
      <protection/>
    </xf>
    <xf numFmtId="0" fontId="53" fillId="0" borderId="0" xfId="60" applyFont="1" applyBorder="1" applyAlignment="1">
      <alignment horizontal="distributed" vertical="center"/>
      <protection/>
    </xf>
    <xf numFmtId="49" fontId="2" fillId="0" borderId="12" xfId="60" applyNumberFormat="1" applyBorder="1" applyAlignment="1">
      <alignment horizontal="center"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13" xfId="60" applyFont="1" applyBorder="1" applyAlignment="1">
      <alignment horizontal="center" vertical="center"/>
      <protection/>
    </xf>
    <xf numFmtId="0" fontId="2" fillId="0" borderId="13" xfId="60" applyBorder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52" fillId="0" borderId="11" xfId="60" applyFont="1" applyBorder="1">
      <alignment vertical="center"/>
      <protection/>
    </xf>
    <xf numFmtId="0" fontId="53" fillId="0" borderId="10" xfId="60" applyFont="1" applyBorder="1" applyAlignment="1">
      <alignment horizontal="center" vertical="distributed" textRotation="255"/>
      <protection/>
    </xf>
    <xf numFmtId="0" fontId="11" fillId="0" borderId="0" xfId="60" applyFont="1" applyAlignment="1">
      <alignment horizontal="center" vertical="center"/>
      <protection/>
    </xf>
    <xf numFmtId="0" fontId="54" fillId="0" borderId="18" xfId="60" applyFont="1" applyBorder="1" applyAlignment="1">
      <alignment horizontal="center" vertical="center"/>
      <protection/>
    </xf>
    <xf numFmtId="0" fontId="54" fillId="0" borderId="19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distributed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distributed" vertical="center"/>
      <protection/>
    </xf>
    <xf numFmtId="0" fontId="54" fillId="0" borderId="20" xfId="60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vertical="center"/>
      <protection/>
    </xf>
    <xf numFmtId="0" fontId="52" fillId="0" borderId="13" xfId="60" applyFont="1" applyBorder="1" applyAlignment="1">
      <alignment vertical="center"/>
      <protection/>
    </xf>
    <xf numFmtId="0" fontId="52" fillId="0" borderId="11" xfId="60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53" fillId="0" borderId="22" xfId="60" applyFont="1" applyBorder="1" applyAlignment="1">
      <alignment horizontal="center" vertical="distributed" textRotation="255"/>
      <protection/>
    </xf>
    <xf numFmtId="0" fontId="53" fillId="0" borderId="0" xfId="60" applyFont="1" applyBorder="1" applyAlignment="1">
      <alignment vertical="distributed" textRotation="255"/>
      <protection/>
    </xf>
    <xf numFmtId="0" fontId="53" fillId="0" borderId="13" xfId="60" applyFont="1" applyBorder="1" applyAlignment="1">
      <alignment vertical="distributed" textRotation="255"/>
      <protection/>
    </xf>
    <xf numFmtId="0" fontId="52" fillId="0" borderId="16" xfId="60" applyFont="1" applyBorder="1" applyAlignment="1">
      <alignment vertical="center"/>
      <protection/>
    </xf>
    <xf numFmtId="0" fontId="53" fillId="0" borderId="16" xfId="60" applyFont="1" applyBorder="1" applyAlignment="1">
      <alignment horizontal="center" vertical="center"/>
      <protection/>
    </xf>
    <xf numFmtId="0" fontId="53" fillId="0" borderId="12" xfId="60" applyFont="1" applyBorder="1" applyAlignment="1">
      <alignment vertical="distributed" textRotation="255"/>
      <protection/>
    </xf>
    <xf numFmtId="0" fontId="9" fillId="0" borderId="0" xfId="60" applyFont="1" applyAlignment="1">
      <alignment vertical="center"/>
      <protection/>
    </xf>
    <xf numFmtId="0" fontId="2" fillId="0" borderId="0" xfId="60" applyFill="1" applyBorder="1" applyAlignment="1">
      <alignment horizontal="distributed" vertical="center"/>
      <protection/>
    </xf>
    <xf numFmtId="0" fontId="2" fillId="0" borderId="0" xfId="60" applyFill="1" applyBorder="1" applyAlignment="1">
      <alignment horizontal="distributed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49" fontId="2" fillId="0" borderId="10" xfId="60" applyNumberForma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49" fontId="2" fillId="0" borderId="10" xfId="60" applyNumberFormat="1" applyBorder="1" applyAlignment="1">
      <alignment horizontal="distributed" vertical="center"/>
      <protection/>
    </xf>
    <xf numFmtId="49" fontId="2" fillId="0" borderId="13" xfId="60" applyNumberFormat="1" applyBorder="1" applyAlignment="1">
      <alignment horizontal="distributed" vertical="center"/>
      <protection/>
    </xf>
    <xf numFmtId="0" fontId="2" fillId="0" borderId="12" xfId="60" applyBorder="1" applyAlignment="1">
      <alignment horizontal="distributed" vertical="center"/>
      <protection/>
    </xf>
    <xf numFmtId="0" fontId="2" fillId="0" borderId="13" xfId="60" applyBorder="1" applyAlignment="1">
      <alignment horizontal="distributed" vertical="center"/>
      <protection/>
    </xf>
    <xf numFmtId="49" fontId="2" fillId="0" borderId="15" xfId="60" applyNumberFormat="1" applyBorder="1" applyAlignment="1">
      <alignment horizontal="center" vertical="center"/>
      <protection/>
    </xf>
    <xf numFmtId="0" fontId="2" fillId="0" borderId="14" xfId="60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7" xfId="60" applyFill="1" applyBorder="1" applyAlignment="1">
      <alignment horizontal="distributed" vertical="center"/>
      <protection/>
    </xf>
    <xf numFmtId="49" fontId="2" fillId="0" borderId="10" xfId="60" applyNumberFormat="1" applyBorder="1" applyAlignment="1">
      <alignment horizontal="center" vertical="center"/>
      <protection/>
    </xf>
    <xf numFmtId="0" fontId="52" fillId="0" borderId="23" xfId="60" applyFont="1" applyBorder="1">
      <alignment vertical="center"/>
      <protection/>
    </xf>
    <xf numFmtId="0" fontId="52" fillId="0" borderId="24" xfId="60" applyFont="1" applyBorder="1">
      <alignment vertical="center"/>
      <protection/>
    </xf>
    <xf numFmtId="0" fontId="52" fillId="0" borderId="25" xfId="60" applyFont="1" applyBorder="1">
      <alignment vertical="center"/>
      <protection/>
    </xf>
    <xf numFmtId="0" fontId="52" fillId="0" borderId="23" xfId="60" applyFont="1" applyFill="1" applyBorder="1">
      <alignment vertical="center"/>
      <protection/>
    </xf>
    <xf numFmtId="0" fontId="52" fillId="0" borderId="24" xfId="60" applyFont="1" applyFill="1" applyBorder="1">
      <alignment vertical="center"/>
      <protection/>
    </xf>
    <xf numFmtId="0" fontId="52" fillId="0" borderId="26" xfId="60" applyFont="1" applyBorder="1">
      <alignment vertical="center"/>
      <protection/>
    </xf>
    <xf numFmtId="0" fontId="52" fillId="0" borderId="27" xfId="60" applyFont="1" applyBorder="1">
      <alignment vertical="center"/>
      <protection/>
    </xf>
    <xf numFmtId="0" fontId="52" fillId="0" borderId="28" xfId="60" applyFont="1" applyBorder="1">
      <alignment vertical="center"/>
      <protection/>
    </xf>
    <xf numFmtId="0" fontId="52" fillId="0" borderId="29" xfId="60" applyFont="1" applyBorder="1">
      <alignment vertical="center"/>
      <protection/>
    </xf>
    <xf numFmtId="0" fontId="52" fillId="0" borderId="30" xfId="60" applyFont="1" applyBorder="1">
      <alignment vertical="center"/>
      <protection/>
    </xf>
    <xf numFmtId="0" fontId="52" fillId="0" borderId="25" xfId="60" applyFont="1" applyFill="1" applyBorder="1">
      <alignment vertical="center"/>
      <protection/>
    </xf>
    <xf numFmtId="0" fontId="52" fillId="0" borderId="31" xfId="60" applyFont="1" applyBorder="1">
      <alignment vertical="center"/>
      <protection/>
    </xf>
    <xf numFmtId="0" fontId="52" fillId="0" borderId="32" xfId="60" applyFont="1" applyBorder="1">
      <alignment vertical="center"/>
      <protection/>
    </xf>
    <xf numFmtId="0" fontId="52" fillId="0" borderId="33" xfId="60" applyFont="1" applyBorder="1">
      <alignment vertical="center"/>
      <protection/>
    </xf>
    <xf numFmtId="0" fontId="2" fillId="0" borderId="27" xfId="60" applyBorder="1">
      <alignment vertical="center"/>
      <protection/>
    </xf>
    <xf numFmtId="0" fontId="2" fillId="0" borderId="28" xfId="60" applyBorder="1">
      <alignment vertical="center"/>
      <protection/>
    </xf>
    <xf numFmtId="0" fontId="52" fillId="0" borderId="28" xfId="60" applyFont="1" applyBorder="1" applyAlignment="1">
      <alignment vertical="center"/>
      <protection/>
    </xf>
    <xf numFmtId="0" fontId="2" fillId="0" borderId="33" xfId="60" applyBorder="1">
      <alignment vertical="center"/>
      <protection/>
    </xf>
    <xf numFmtId="0" fontId="2" fillId="0" borderId="34" xfId="60" applyBorder="1">
      <alignment vertical="center"/>
      <protection/>
    </xf>
    <xf numFmtId="0" fontId="55" fillId="0" borderId="0" xfId="60" applyFont="1" applyBorder="1" applyAlignment="1">
      <alignment horizontal="distributed" vertical="center"/>
      <protection/>
    </xf>
    <xf numFmtId="0" fontId="12" fillId="0" borderId="0" xfId="60" applyFont="1" applyBorder="1">
      <alignment vertical="center"/>
      <protection/>
    </xf>
    <xf numFmtId="49" fontId="12" fillId="0" borderId="0" xfId="60" applyNumberFormat="1" applyFont="1" applyBorder="1" applyAlignment="1">
      <alignment horizontal="distributed" vertical="center"/>
      <protection/>
    </xf>
    <xf numFmtId="49" fontId="12" fillId="0" borderId="0" xfId="60" applyNumberFormat="1" applyFont="1" applyBorder="1" applyAlignment="1">
      <alignment vertical="center"/>
      <protection/>
    </xf>
    <xf numFmtId="0" fontId="55" fillId="0" borderId="0" xfId="60" applyFont="1" applyBorder="1">
      <alignment vertical="center"/>
      <protection/>
    </xf>
    <xf numFmtId="0" fontId="55" fillId="0" borderId="16" xfId="60" applyFont="1" applyBorder="1" applyAlignment="1">
      <alignment horizontal="distributed" vertical="center"/>
      <protection/>
    </xf>
    <xf numFmtId="0" fontId="55" fillId="0" borderId="0" xfId="60" applyFont="1" applyBorder="1" applyAlignment="1">
      <alignment horizontal="distributed" vertical="center"/>
      <protection/>
    </xf>
    <xf numFmtId="0" fontId="55" fillId="0" borderId="10" xfId="60" applyFont="1" applyBorder="1" applyAlignment="1">
      <alignment horizontal="distributed" vertical="center"/>
      <protection/>
    </xf>
    <xf numFmtId="49" fontId="12" fillId="0" borderId="10" xfId="60" applyNumberFormat="1" applyFont="1" applyBorder="1" applyAlignment="1">
      <alignment vertical="center"/>
      <protection/>
    </xf>
    <xf numFmtId="49" fontId="12" fillId="0" borderId="10" xfId="60" applyNumberFormat="1" applyFont="1" applyBorder="1" applyAlignment="1">
      <alignment horizontal="distributed" vertical="center"/>
      <protection/>
    </xf>
    <xf numFmtId="0" fontId="52" fillId="0" borderId="33" xfId="60" applyFont="1" applyBorder="1" applyAlignment="1">
      <alignment vertical="center"/>
      <protection/>
    </xf>
    <xf numFmtId="0" fontId="2" fillId="0" borderId="25" xfId="60" applyBorder="1">
      <alignment vertical="center"/>
      <protection/>
    </xf>
    <xf numFmtId="0" fontId="2" fillId="0" borderId="30" xfId="60" applyBorder="1">
      <alignment vertical="center"/>
      <protection/>
    </xf>
    <xf numFmtId="49" fontId="2" fillId="0" borderId="33" xfId="60" applyNumberFormat="1" applyFont="1" applyBorder="1" applyAlignment="1">
      <alignment vertical="center"/>
      <protection/>
    </xf>
    <xf numFmtId="0" fontId="52" fillId="0" borderId="34" xfId="60" applyFont="1" applyBorder="1">
      <alignment vertical="center"/>
      <protection/>
    </xf>
    <xf numFmtId="0" fontId="52" fillId="0" borderId="34" xfId="60" applyFont="1" applyBorder="1" applyAlignment="1">
      <alignment vertical="center"/>
      <protection/>
    </xf>
    <xf numFmtId="0" fontId="52" fillId="0" borderId="24" xfId="60" applyFont="1" applyBorder="1" applyAlignment="1">
      <alignment vertic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2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49" fontId="2" fillId="0" borderId="28" xfId="60" applyNumberFormat="1" applyBorder="1" applyAlignment="1">
      <alignment horizontal="center" vertical="center"/>
      <protection/>
    </xf>
    <xf numFmtId="49" fontId="2" fillId="0" borderId="29" xfId="60" applyNumberFormat="1" applyBorder="1" applyAlignment="1">
      <alignment horizontal="center" vertical="center"/>
      <protection/>
    </xf>
    <xf numFmtId="49" fontId="2" fillId="0" borderId="13" xfId="60" applyNumberFormat="1" applyBorder="1" applyAlignment="1">
      <alignment horizontal="center" vertical="center"/>
      <protection/>
    </xf>
    <xf numFmtId="49" fontId="2" fillId="0" borderId="11" xfId="60" applyNumberFormat="1" applyBorder="1" applyAlignment="1">
      <alignment horizontal="center"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55" fillId="0" borderId="13" xfId="60" applyFont="1" applyBorder="1" applyAlignment="1">
      <alignment horizontal="center" vertical="center"/>
      <protection/>
    </xf>
    <xf numFmtId="49" fontId="2" fillId="0" borderId="27" xfId="60" applyNumberFormat="1" applyBorder="1" applyAlignment="1">
      <alignment horizontal="center" vertical="center"/>
      <protection/>
    </xf>
    <xf numFmtId="49" fontId="2" fillId="0" borderId="28" xfId="60" applyNumberFormat="1" applyBorder="1" applyAlignment="1">
      <alignment horizontal="center" vertical="center"/>
      <protection/>
    </xf>
    <xf numFmtId="49" fontId="2" fillId="0" borderId="16" xfId="60" applyNumberFormat="1" applyBorder="1" applyAlignment="1">
      <alignment horizontal="center"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49" fontId="2" fillId="0" borderId="17" xfId="60" applyNumberFormat="1" applyBorder="1" applyAlignment="1">
      <alignment horizontal="center" vertical="center"/>
      <protection/>
    </xf>
    <xf numFmtId="49" fontId="2" fillId="0" borderId="13" xfId="60" applyNumberFormat="1" applyBorder="1" applyAlignment="1">
      <alignment horizontal="center" vertical="center"/>
      <protection/>
    </xf>
    <xf numFmtId="49" fontId="2" fillId="0" borderId="14" xfId="60" applyNumberFormat="1" applyBorder="1" applyAlignment="1">
      <alignment horizontal="center" vertical="center"/>
      <protection/>
    </xf>
    <xf numFmtId="49" fontId="2" fillId="0" borderId="12" xfId="60" applyNumberFormat="1" applyBorder="1" applyAlignment="1">
      <alignment horizontal="center" vertical="center"/>
      <protection/>
    </xf>
    <xf numFmtId="49" fontId="2" fillId="0" borderId="23" xfId="60" applyNumberFormat="1" applyBorder="1" applyAlignment="1">
      <alignment horizontal="center" vertical="center"/>
      <protection/>
    </xf>
    <xf numFmtId="49" fontId="2" fillId="0" borderId="24" xfId="60" applyNumberFormat="1" applyBorder="1" applyAlignment="1">
      <alignment horizontal="center"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56" fillId="0" borderId="0" xfId="60" applyFont="1" applyBorder="1" applyAlignment="1">
      <alignment horizontal="center" vertical="center"/>
      <protection/>
    </xf>
    <xf numFmtId="0" fontId="55" fillId="0" borderId="12" xfId="60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distributed" textRotation="255"/>
      <protection/>
    </xf>
    <xf numFmtId="0" fontId="53" fillId="0" borderId="15" xfId="60" applyFont="1" applyBorder="1" applyAlignment="1">
      <alignment horizontal="center" vertical="distributed" textRotation="255"/>
      <protection/>
    </xf>
    <xf numFmtId="0" fontId="53" fillId="0" borderId="16" xfId="60" applyFont="1" applyBorder="1" applyAlignment="1">
      <alignment horizontal="center" vertical="distributed" textRotation="255"/>
      <protection/>
    </xf>
    <xf numFmtId="0" fontId="53" fillId="0" borderId="10" xfId="60" applyFont="1" applyBorder="1" applyAlignment="1">
      <alignment horizontal="center" vertical="distributed" textRotation="255"/>
      <protection/>
    </xf>
    <xf numFmtId="0" fontId="53" fillId="0" borderId="17" xfId="60" applyFont="1" applyBorder="1" applyAlignment="1">
      <alignment horizontal="center" vertical="distributed" textRotation="255"/>
      <protection/>
    </xf>
    <xf numFmtId="0" fontId="53" fillId="0" borderId="11" xfId="60" applyFont="1" applyBorder="1" applyAlignment="1">
      <alignment horizontal="center" vertical="distributed" textRotation="255"/>
      <protection/>
    </xf>
    <xf numFmtId="49" fontId="2" fillId="0" borderId="12" xfId="60" applyNumberFormat="1" applyBorder="1" applyAlignment="1">
      <alignment horizontal="center" vertical="center"/>
      <protection/>
    </xf>
    <xf numFmtId="49" fontId="2" fillId="0" borderId="15" xfId="60" applyNumberFormat="1" applyBorder="1" applyAlignment="1">
      <alignment horizontal="center" vertical="center"/>
      <protection/>
    </xf>
    <xf numFmtId="49" fontId="2" fillId="0" borderId="24" xfId="60" applyNumberFormat="1" applyBorder="1" applyAlignment="1">
      <alignment horizontal="center" vertical="center"/>
      <protection/>
    </xf>
    <xf numFmtId="49" fontId="2" fillId="0" borderId="26" xfId="60" applyNumberFormat="1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35" xfId="60" applyFill="1" applyBorder="1" applyAlignment="1">
      <alignment horizontal="distributed" vertical="center"/>
      <protection/>
    </xf>
    <xf numFmtId="0" fontId="2" fillId="0" borderId="36" xfId="60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2" fillId="0" borderId="18" xfId="60" applyFill="1" applyBorder="1" applyAlignment="1">
      <alignment horizontal="distributed" vertical="center"/>
      <protection/>
    </xf>
    <xf numFmtId="0" fontId="2" fillId="0" borderId="35" xfId="60" applyFill="1" applyBorder="1" applyAlignment="1">
      <alignment horizontal="distributed" vertical="center" wrapText="1"/>
      <protection/>
    </xf>
    <xf numFmtId="0" fontId="2" fillId="0" borderId="37" xfId="60" applyFill="1" applyBorder="1" applyAlignment="1">
      <alignment horizontal="distributed" vertical="center"/>
      <protection/>
    </xf>
    <xf numFmtId="0" fontId="2" fillId="0" borderId="0" xfId="60" applyFill="1" applyBorder="1" applyAlignment="1">
      <alignment horizontal="distributed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55" fillId="0" borderId="0" xfId="60" applyFont="1" applyAlignment="1">
      <alignment horizontal="center" vertical="center"/>
      <protection/>
    </xf>
    <xf numFmtId="0" fontId="55" fillId="0" borderId="0" xfId="60" applyNumberFormat="1" applyFont="1" applyBorder="1" applyAlignment="1">
      <alignment horizontal="center" vertical="center"/>
      <protection/>
    </xf>
    <xf numFmtId="0" fontId="55" fillId="0" borderId="10" xfId="60" applyNumberFormat="1" applyFont="1" applyBorder="1" applyAlignment="1">
      <alignment horizontal="center" vertical="center"/>
      <protection/>
    </xf>
    <xf numFmtId="0" fontId="55" fillId="0" borderId="13" xfId="60" applyNumberFormat="1" applyFont="1" applyBorder="1" applyAlignment="1">
      <alignment horizontal="center" vertical="center"/>
      <protection/>
    </xf>
    <xf numFmtId="0" fontId="55" fillId="0" borderId="11" xfId="60" applyNumberFormat="1" applyFont="1" applyBorder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49" fontId="2" fillId="0" borderId="0" xfId="60" applyNumberFormat="1" applyFont="1" applyBorder="1" applyAlignment="1" quotePrefix="1">
      <alignment horizontal="center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2" fillId="0" borderId="16" xfId="60" applyNumberFormat="1" applyFont="1" applyBorder="1" applyAlignment="1">
      <alignment horizontal="center" vertical="center"/>
      <protection/>
    </xf>
    <xf numFmtId="0" fontId="55" fillId="0" borderId="16" xfId="60" applyFont="1" applyBorder="1" applyAlignment="1">
      <alignment horizontal="center" vertical="center"/>
      <protection/>
    </xf>
    <xf numFmtId="0" fontId="55" fillId="0" borderId="38" xfId="60" applyFont="1" applyBorder="1" applyAlignment="1">
      <alignment horizontal="center" vertical="center"/>
      <protection/>
    </xf>
    <xf numFmtId="0" fontId="55" fillId="0" borderId="30" xfId="60" applyFont="1" applyBorder="1" applyAlignment="1">
      <alignment horizontal="center" vertical="center"/>
      <protection/>
    </xf>
    <xf numFmtId="0" fontId="2" fillId="0" borderId="39" xfId="60" applyBorder="1" applyAlignment="1">
      <alignment horizontal="center" vertical="center"/>
      <protection/>
    </xf>
    <xf numFmtId="0" fontId="2" fillId="0" borderId="40" xfId="60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2" fillId="0" borderId="42" xfId="60" applyBorder="1" applyAlignment="1">
      <alignment horizontal="center" vertical="center"/>
      <protection/>
    </xf>
    <xf numFmtId="0" fontId="2" fillId="0" borderId="43" xfId="60" applyFill="1" applyBorder="1" applyAlignment="1">
      <alignment horizontal="distributed" vertical="center"/>
      <protection/>
    </xf>
    <xf numFmtId="0" fontId="2" fillId="0" borderId="44" xfId="60" applyFill="1" applyBorder="1" applyAlignment="1">
      <alignment horizontal="distributed" vertical="center"/>
      <protection/>
    </xf>
    <xf numFmtId="0" fontId="2" fillId="0" borderId="45" xfId="60" applyFill="1" applyBorder="1" applyAlignment="1">
      <alignment horizontal="distributed" vertical="center"/>
      <protection/>
    </xf>
    <xf numFmtId="0" fontId="2" fillId="0" borderId="46" xfId="60" applyFill="1" applyBorder="1" applyAlignment="1">
      <alignment horizontal="distributed" vertical="center"/>
      <protection/>
    </xf>
    <xf numFmtId="0" fontId="55" fillId="0" borderId="17" xfId="60" applyFont="1" applyBorder="1" applyAlignment="1">
      <alignment horizontal="center" vertical="center"/>
      <protection/>
    </xf>
    <xf numFmtId="0" fontId="55" fillId="0" borderId="13" xfId="60" applyFont="1" applyBorder="1" applyAlignment="1">
      <alignment horizontal="center" vertical="center"/>
      <protection/>
    </xf>
    <xf numFmtId="0" fontId="57" fillId="0" borderId="0" xfId="60" applyFont="1" applyBorder="1" applyAlignment="1">
      <alignment horizontal="distributed" vertical="center"/>
      <protection/>
    </xf>
    <xf numFmtId="0" fontId="57" fillId="0" borderId="13" xfId="60" applyFont="1" applyBorder="1" applyAlignment="1">
      <alignment horizontal="distributed" vertical="center"/>
      <protection/>
    </xf>
    <xf numFmtId="0" fontId="53" fillId="0" borderId="47" xfId="60" applyFont="1" applyBorder="1" applyAlignment="1">
      <alignment horizontal="center" vertical="center"/>
      <protection/>
    </xf>
    <xf numFmtId="0" fontId="53" fillId="0" borderId="48" xfId="60" applyFont="1" applyBorder="1" applyAlignment="1">
      <alignment horizontal="center" vertical="center"/>
      <protection/>
    </xf>
    <xf numFmtId="0" fontId="53" fillId="0" borderId="39" xfId="60" applyFont="1" applyBorder="1" applyAlignment="1">
      <alignment horizontal="center" vertical="center"/>
      <protection/>
    </xf>
    <xf numFmtId="0" fontId="53" fillId="0" borderId="40" xfId="60" applyFont="1" applyBorder="1" applyAlignment="1">
      <alignment horizontal="center" vertical="center"/>
      <protection/>
    </xf>
    <xf numFmtId="0" fontId="53" fillId="0" borderId="49" xfId="60" applyFont="1" applyFill="1" applyBorder="1" applyAlignment="1">
      <alignment horizontal="distributed" vertical="center"/>
      <protection/>
    </xf>
    <xf numFmtId="0" fontId="53" fillId="0" borderId="50" xfId="60" applyFont="1" applyFill="1" applyBorder="1" applyAlignment="1">
      <alignment horizontal="distributed" vertical="center"/>
      <protection/>
    </xf>
    <xf numFmtId="0" fontId="53" fillId="0" borderId="43" xfId="60" applyFont="1" applyFill="1" applyBorder="1" applyAlignment="1">
      <alignment horizontal="distributed" vertical="center"/>
      <protection/>
    </xf>
    <xf numFmtId="0" fontId="53" fillId="0" borderId="44" xfId="60" applyFont="1" applyFill="1" applyBorder="1" applyAlignment="1">
      <alignment horizontal="distributed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55" fillId="0" borderId="11" xfId="60" applyFont="1" applyBorder="1" applyAlignment="1">
      <alignment horizontal="center"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49" fontId="2" fillId="0" borderId="10" xfId="60" applyNumberFormat="1" applyBorder="1" applyAlignment="1">
      <alignment horizontal="center" vertical="center"/>
      <protection/>
    </xf>
    <xf numFmtId="0" fontId="2" fillId="0" borderId="48" xfId="60" applyBorder="1" applyAlignment="1">
      <alignment horizontal="center" vertical="center"/>
      <protection/>
    </xf>
    <xf numFmtId="0" fontId="2" fillId="0" borderId="49" xfId="60" applyFill="1" applyBorder="1" applyAlignment="1">
      <alignment horizontal="distributed" vertical="center"/>
      <protection/>
    </xf>
    <xf numFmtId="0" fontId="2" fillId="0" borderId="50" xfId="60" applyFill="1" applyBorder="1" applyAlignment="1">
      <alignment horizontal="distributed" vertical="center"/>
      <protection/>
    </xf>
    <xf numFmtId="0" fontId="55" fillId="0" borderId="12" xfId="60" applyFont="1" applyBorder="1" applyAlignment="1">
      <alignment horizontal="center" vertical="center"/>
      <protection/>
    </xf>
    <xf numFmtId="0" fontId="55" fillId="0" borderId="15" xfId="60" applyFont="1" applyBorder="1" applyAlignment="1">
      <alignment horizontal="center" vertical="center"/>
      <protection/>
    </xf>
    <xf numFmtId="0" fontId="53" fillId="0" borderId="42" xfId="60" applyFont="1" applyBorder="1" applyAlignment="1">
      <alignment horizontal="center" vertical="center"/>
      <protection/>
    </xf>
    <xf numFmtId="0" fontId="53" fillId="0" borderId="45" xfId="60" applyFont="1" applyFill="1" applyBorder="1" applyAlignment="1">
      <alignment horizontal="distributed" vertical="center"/>
      <protection/>
    </xf>
    <xf numFmtId="0" fontId="53" fillId="0" borderId="46" xfId="60" applyFont="1" applyFill="1" applyBorder="1" applyAlignment="1">
      <alignment horizontal="distributed" vertical="center"/>
      <protection/>
    </xf>
    <xf numFmtId="0" fontId="2" fillId="0" borderId="36" xfId="60" applyBorder="1" applyAlignment="1">
      <alignment horizontal="center" vertical="center"/>
      <protection/>
    </xf>
    <xf numFmtId="0" fontId="2" fillId="0" borderId="51" xfId="60" applyBorder="1" applyAlignment="1">
      <alignment horizontal="center" vertical="center"/>
      <protection/>
    </xf>
    <xf numFmtId="0" fontId="2" fillId="0" borderId="18" xfId="60" applyBorder="1" applyAlignment="1">
      <alignment horizontal="center" vertical="center"/>
      <protection/>
    </xf>
    <xf numFmtId="0" fontId="2" fillId="0" borderId="19" xfId="60" applyBorder="1" applyAlignment="1">
      <alignment horizontal="center" vertical="center"/>
      <protection/>
    </xf>
    <xf numFmtId="0" fontId="58" fillId="0" borderId="28" xfId="60" applyFont="1" applyBorder="1" applyAlignment="1">
      <alignment horizontal="center" vertical="center"/>
      <protection/>
    </xf>
    <xf numFmtId="0" fontId="58" fillId="0" borderId="29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horizontal="center" vertical="center"/>
      <protection/>
    </xf>
    <xf numFmtId="0" fontId="58" fillId="0" borderId="10" xfId="60" applyFont="1" applyBorder="1" applyAlignment="1">
      <alignment horizontal="center" vertical="center"/>
      <protection/>
    </xf>
    <xf numFmtId="0" fontId="55" fillId="0" borderId="14" xfId="60" applyFont="1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2" fillId="0" borderId="52" xfId="60" applyBorder="1" applyAlignment="1">
      <alignment horizontal="center"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0" fontId="56" fillId="0" borderId="32" xfId="60" applyFont="1" applyBorder="1" applyAlignment="1">
      <alignment horizontal="center" vertical="center"/>
      <protection/>
    </xf>
    <xf numFmtId="0" fontId="56" fillId="0" borderId="28" xfId="60" applyFont="1" applyBorder="1" applyAlignment="1">
      <alignment horizontal="center" vertical="center"/>
      <protection/>
    </xf>
    <xf numFmtId="0" fontId="56" fillId="0" borderId="33" xfId="60" applyFont="1" applyBorder="1" applyAlignment="1">
      <alignment horizontal="center" vertical="center"/>
      <protection/>
    </xf>
    <xf numFmtId="0" fontId="2" fillId="0" borderId="53" xfId="60" applyBorder="1" applyAlignment="1">
      <alignment horizontal="center" vertical="center"/>
      <protection/>
    </xf>
    <xf numFmtId="0" fontId="53" fillId="0" borderId="35" xfId="60" applyFont="1" applyFill="1" applyBorder="1" applyAlignment="1">
      <alignment horizontal="distributed" vertical="center"/>
      <protection/>
    </xf>
    <xf numFmtId="0" fontId="53" fillId="0" borderId="36" xfId="60" applyFont="1" applyFill="1" applyBorder="1" applyAlignment="1">
      <alignment horizontal="distributed" vertical="center"/>
      <protection/>
    </xf>
    <xf numFmtId="0" fontId="53" fillId="0" borderId="37" xfId="60" applyFont="1" applyFill="1" applyBorder="1" applyAlignment="1">
      <alignment horizontal="distributed" vertical="center"/>
      <protection/>
    </xf>
    <xf numFmtId="0" fontId="53" fillId="0" borderId="0" xfId="60" applyFont="1" applyFill="1" applyBorder="1" applyAlignment="1">
      <alignment horizontal="distributed" vertical="center"/>
      <protection/>
    </xf>
    <xf numFmtId="49" fontId="2" fillId="0" borderId="14" xfId="60" applyNumberFormat="1" applyBorder="1" applyAlignment="1">
      <alignment horizontal="center" vertical="center"/>
      <protection/>
    </xf>
    <xf numFmtId="49" fontId="2" fillId="0" borderId="16" xfId="60" applyNumberFormat="1" applyBorder="1" applyAlignment="1">
      <alignment horizontal="center" vertical="center"/>
      <protection/>
    </xf>
    <xf numFmtId="49" fontId="2" fillId="0" borderId="23" xfId="60" applyNumberForma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52" xfId="60" applyFont="1" applyBorder="1" applyAlignment="1">
      <alignment horizontal="center" vertical="center"/>
      <protection/>
    </xf>
    <xf numFmtId="0" fontId="53" fillId="0" borderId="18" xfId="60" applyFont="1" applyBorder="1" applyAlignment="1">
      <alignment horizontal="center" vertical="center"/>
      <protection/>
    </xf>
    <xf numFmtId="0" fontId="53" fillId="0" borderId="19" xfId="60" applyFont="1" applyBorder="1" applyAlignment="1">
      <alignment horizontal="center" vertical="center"/>
      <protection/>
    </xf>
    <xf numFmtId="49" fontId="13" fillId="0" borderId="14" xfId="60" applyNumberFormat="1" applyFont="1" applyBorder="1" applyAlignment="1">
      <alignment horizontal="center" vertical="center"/>
      <protection/>
    </xf>
    <xf numFmtId="49" fontId="13" fillId="0" borderId="12" xfId="60" applyNumberFormat="1" applyFont="1" applyBorder="1" applyAlignment="1">
      <alignment horizontal="center" vertical="center"/>
      <protection/>
    </xf>
    <xf numFmtId="49" fontId="13" fillId="0" borderId="23" xfId="60" applyNumberFormat="1" applyFont="1" applyBorder="1" applyAlignment="1">
      <alignment horizontal="center" vertical="center"/>
      <protection/>
    </xf>
    <xf numFmtId="49" fontId="13" fillId="0" borderId="24" xfId="60" applyNumberFormat="1" applyFont="1" applyBorder="1" applyAlignment="1">
      <alignment horizontal="center" vertical="center"/>
      <protection/>
    </xf>
    <xf numFmtId="49" fontId="2" fillId="0" borderId="27" xfId="60" applyNumberFormat="1" applyBorder="1" applyAlignment="1">
      <alignment horizontal="center" vertical="center"/>
      <protection/>
    </xf>
    <xf numFmtId="49" fontId="2" fillId="0" borderId="17" xfId="60" applyNumberFormat="1" applyBorder="1" applyAlignment="1">
      <alignment horizontal="center" vertical="center"/>
      <protection/>
    </xf>
    <xf numFmtId="0" fontId="55" fillId="0" borderId="12" xfId="60" applyNumberFormat="1" applyFont="1" applyBorder="1" applyAlignment="1">
      <alignment horizontal="center" vertical="center"/>
      <protection/>
    </xf>
    <xf numFmtId="0" fontId="53" fillId="0" borderId="20" xfId="60" applyFont="1" applyFill="1" applyBorder="1" applyAlignment="1">
      <alignment horizontal="distributed" vertical="center"/>
      <protection/>
    </xf>
    <xf numFmtId="0" fontId="53" fillId="0" borderId="18" xfId="60" applyFont="1" applyFill="1" applyBorder="1" applyAlignment="1">
      <alignment horizontal="distributed" vertical="center"/>
      <protection/>
    </xf>
    <xf numFmtId="49" fontId="13" fillId="0" borderId="28" xfId="60" applyNumberFormat="1" applyFont="1" applyBorder="1" applyAlignment="1">
      <alignment horizontal="center" vertical="center"/>
      <protection/>
    </xf>
    <xf numFmtId="49" fontId="13" fillId="0" borderId="29" xfId="60" applyNumberFormat="1" applyFont="1" applyBorder="1" applyAlignment="1">
      <alignment horizontal="center" vertical="center"/>
      <protection/>
    </xf>
    <xf numFmtId="49" fontId="13" fillId="0" borderId="13" xfId="60" applyNumberFormat="1" applyFont="1" applyBorder="1" applyAlignment="1">
      <alignment horizontal="center" vertical="center"/>
      <protection/>
    </xf>
    <xf numFmtId="49" fontId="13" fillId="0" borderId="11" xfId="60" applyNumberFormat="1" applyFont="1" applyBorder="1" applyAlignment="1">
      <alignment horizontal="center" vertical="center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0" xfId="60" applyNumberFormat="1" applyFont="1" applyBorder="1" applyAlignment="1">
      <alignment horizontal="center" vertical="center"/>
      <protection/>
    </xf>
    <xf numFmtId="0" fontId="2" fillId="0" borderId="47" xfId="60" applyBorder="1" applyAlignment="1">
      <alignment horizontal="center" vertical="center"/>
      <protection/>
    </xf>
    <xf numFmtId="0" fontId="53" fillId="0" borderId="41" xfId="60" applyFont="1" applyBorder="1" applyAlignment="1">
      <alignment horizontal="center" vertical="center"/>
      <protection/>
    </xf>
    <xf numFmtId="0" fontId="53" fillId="0" borderId="36" xfId="60" applyFont="1" applyBorder="1" applyAlignment="1">
      <alignment horizontal="center" vertical="center"/>
      <protection/>
    </xf>
    <xf numFmtId="0" fontId="53" fillId="0" borderId="51" xfId="60" applyFont="1" applyBorder="1" applyAlignment="1">
      <alignment horizontal="center" vertical="center"/>
      <protection/>
    </xf>
    <xf numFmtId="0" fontId="53" fillId="0" borderId="13" xfId="60" applyFont="1" applyBorder="1" applyAlignment="1">
      <alignment horizontal="center" vertical="center"/>
      <protection/>
    </xf>
    <xf numFmtId="0" fontId="53" fillId="0" borderId="54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 textRotation="255"/>
      <protection/>
    </xf>
    <xf numFmtId="0" fontId="7" fillId="0" borderId="15" xfId="60" applyFont="1" applyBorder="1" applyAlignment="1">
      <alignment horizontal="center" vertical="center" textRotation="255"/>
      <protection/>
    </xf>
    <xf numFmtId="0" fontId="7" fillId="0" borderId="16" xfId="60" applyFont="1" applyBorder="1" applyAlignment="1">
      <alignment horizontal="center" vertical="center" textRotation="255"/>
      <protection/>
    </xf>
    <xf numFmtId="0" fontId="7" fillId="0" borderId="10" xfId="60" applyFont="1" applyBorder="1" applyAlignment="1">
      <alignment horizontal="center" vertical="center" textRotation="255"/>
      <protection/>
    </xf>
    <xf numFmtId="0" fontId="7" fillId="0" borderId="17" xfId="60" applyFont="1" applyBorder="1" applyAlignment="1">
      <alignment horizontal="center" vertical="center" textRotation="255"/>
      <protection/>
    </xf>
    <xf numFmtId="0" fontId="7" fillId="0" borderId="11" xfId="60" applyFont="1" applyBorder="1" applyAlignment="1">
      <alignment horizontal="center" vertical="center" textRotation="255"/>
      <protection/>
    </xf>
    <xf numFmtId="0" fontId="10" fillId="0" borderId="14" xfId="60" applyFont="1" applyBorder="1" applyAlignment="1">
      <alignment horizontal="center" vertical="center" textRotation="255"/>
      <protection/>
    </xf>
    <xf numFmtId="0" fontId="10" fillId="0" borderId="15" xfId="60" applyFont="1" applyBorder="1" applyAlignment="1">
      <alignment horizontal="center" vertical="center" textRotation="255"/>
      <protection/>
    </xf>
    <xf numFmtId="0" fontId="10" fillId="0" borderId="16" xfId="60" applyFont="1" applyBorder="1" applyAlignment="1">
      <alignment horizontal="center" vertical="center" textRotation="255"/>
      <protection/>
    </xf>
    <xf numFmtId="0" fontId="10" fillId="0" borderId="10" xfId="60" applyFont="1" applyBorder="1" applyAlignment="1">
      <alignment horizontal="center" vertical="center" textRotation="255"/>
      <protection/>
    </xf>
    <xf numFmtId="0" fontId="10" fillId="0" borderId="17" xfId="60" applyFont="1" applyBorder="1" applyAlignment="1">
      <alignment horizontal="center" vertical="center" textRotation="255"/>
      <protection/>
    </xf>
    <xf numFmtId="0" fontId="10" fillId="0" borderId="11" xfId="60" applyFont="1" applyBorder="1" applyAlignment="1">
      <alignment horizontal="center" vertical="center" textRotation="255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2" fillId="0" borderId="14" xfId="60" applyBorder="1" applyAlignment="1">
      <alignment horizontal="center" vertical="distributed" textRotation="255"/>
      <protection/>
    </xf>
    <xf numFmtId="0" fontId="2" fillId="0" borderId="15" xfId="60" applyBorder="1" applyAlignment="1">
      <alignment horizontal="center" vertical="distributed" textRotation="255"/>
      <protection/>
    </xf>
    <xf numFmtId="0" fontId="2" fillId="0" borderId="16" xfId="60" applyBorder="1" applyAlignment="1">
      <alignment horizontal="center" vertical="distributed" textRotation="255"/>
      <protection/>
    </xf>
    <xf numFmtId="0" fontId="2" fillId="0" borderId="10" xfId="60" applyBorder="1" applyAlignment="1">
      <alignment horizontal="center" vertical="distributed" textRotation="255"/>
      <protection/>
    </xf>
    <xf numFmtId="0" fontId="2" fillId="0" borderId="17" xfId="60" applyBorder="1" applyAlignment="1">
      <alignment horizontal="center" vertical="distributed" textRotation="255"/>
      <protection/>
    </xf>
    <xf numFmtId="0" fontId="2" fillId="0" borderId="11" xfId="60" applyBorder="1" applyAlignment="1">
      <alignment horizontal="center" vertical="distributed" textRotation="255"/>
      <protection/>
    </xf>
    <xf numFmtId="0" fontId="53" fillId="0" borderId="49" xfId="60" applyFont="1" applyBorder="1" applyAlignment="1">
      <alignment horizontal="center" vertical="center"/>
      <protection/>
    </xf>
    <xf numFmtId="0" fontId="53" fillId="0" borderId="43" xfId="60" applyFont="1" applyBorder="1" applyAlignment="1">
      <alignment horizontal="center" vertical="center"/>
      <protection/>
    </xf>
    <xf numFmtId="0" fontId="2" fillId="0" borderId="43" xfId="60" applyBorder="1" applyAlignment="1">
      <alignment horizontal="center" vertical="center"/>
      <protection/>
    </xf>
    <xf numFmtId="0" fontId="53" fillId="0" borderId="21" xfId="60" applyFont="1" applyBorder="1" applyAlignment="1">
      <alignment horizontal="center" vertical="center"/>
      <protection/>
    </xf>
    <xf numFmtId="0" fontId="55" fillId="0" borderId="15" xfId="60" applyNumberFormat="1" applyFont="1" applyBorder="1" applyAlignment="1">
      <alignment horizontal="center" vertical="center"/>
      <protection/>
    </xf>
    <xf numFmtId="0" fontId="2" fillId="0" borderId="21" xfId="60" applyBorder="1" applyAlignment="1">
      <alignment horizontal="center" vertical="center"/>
      <protection/>
    </xf>
    <xf numFmtId="0" fontId="57" fillId="0" borderId="14" xfId="60" applyFont="1" applyBorder="1" applyAlignment="1">
      <alignment horizontal="center" vertical="center" textRotation="255"/>
      <protection/>
    </xf>
    <xf numFmtId="0" fontId="57" fillId="0" borderId="12" xfId="60" applyFont="1" applyBorder="1" applyAlignment="1">
      <alignment horizontal="center" vertical="center" textRotation="255"/>
      <protection/>
    </xf>
    <xf numFmtId="0" fontId="57" fillId="0" borderId="15" xfId="60" applyFont="1" applyBorder="1" applyAlignment="1">
      <alignment horizontal="center" vertical="center" textRotation="255"/>
      <protection/>
    </xf>
    <xf numFmtId="0" fontId="57" fillId="0" borderId="16" xfId="60" applyFont="1" applyBorder="1" applyAlignment="1">
      <alignment horizontal="center" vertical="center" textRotation="255"/>
      <protection/>
    </xf>
    <xf numFmtId="0" fontId="57" fillId="0" borderId="0" xfId="60" applyFont="1" applyBorder="1" applyAlignment="1">
      <alignment horizontal="center" vertical="center" textRotation="255"/>
      <protection/>
    </xf>
    <xf numFmtId="0" fontId="57" fillId="0" borderId="10" xfId="60" applyFont="1" applyBorder="1" applyAlignment="1">
      <alignment horizontal="center" vertical="center" textRotation="255"/>
      <protection/>
    </xf>
    <xf numFmtId="0" fontId="57" fillId="0" borderId="17" xfId="60" applyFont="1" applyBorder="1" applyAlignment="1">
      <alignment horizontal="center" vertical="center" textRotation="255"/>
      <protection/>
    </xf>
    <xf numFmtId="0" fontId="57" fillId="0" borderId="13" xfId="60" applyFont="1" applyBorder="1" applyAlignment="1">
      <alignment horizontal="center" vertical="center" textRotation="255"/>
      <protection/>
    </xf>
    <xf numFmtId="0" fontId="57" fillId="0" borderId="11" xfId="60" applyFont="1" applyBorder="1" applyAlignment="1">
      <alignment horizontal="center" vertical="center" textRotation="255"/>
      <protection/>
    </xf>
    <xf numFmtId="0" fontId="2" fillId="0" borderId="55" xfId="60" applyBorder="1" applyAlignment="1">
      <alignment horizontal="center" vertical="center"/>
      <protection/>
    </xf>
    <xf numFmtId="0" fontId="2" fillId="0" borderId="56" xfId="60" applyBorder="1" applyAlignment="1">
      <alignment horizontal="center" vertical="center"/>
      <protection/>
    </xf>
    <xf numFmtId="0" fontId="56" fillId="0" borderId="34" xfId="60" applyFont="1" applyBorder="1" applyAlignment="1">
      <alignment horizontal="center" vertical="center"/>
      <protection/>
    </xf>
    <xf numFmtId="0" fontId="56" fillId="0" borderId="24" xfId="60" applyFont="1" applyBorder="1" applyAlignment="1">
      <alignment horizontal="center" vertical="center"/>
      <protection/>
    </xf>
    <xf numFmtId="0" fontId="56" fillId="0" borderId="30" xfId="60" applyFont="1" applyBorder="1" applyAlignment="1">
      <alignment horizontal="center" vertical="center"/>
      <protection/>
    </xf>
    <xf numFmtId="0" fontId="56" fillId="0" borderId="25" xfId="60" applyFont="1" applyBorder="1" applyAlignment="1">
      <alignment horizontal="center" vertical="center"/>
      <protection/>
    </xf>
    <xf numFmtId="0" fontId="53" fillId="0" borderId="53" xfId="60" applyFont="1" applyBorder="1" applyAlignment="1">
      <alignment horizontal="center" vertical="center"/>
      <protection/>
    </xf>
    <xf numFmtId="0" fontId="2" fillId="0" borderId="45" xfId="60" applyBorder="1" applyAlignment="1">
      <alignment horizontal="center" vertical="center"/>
      <protection/>
    </xf>
    <xf numFmtId="0" fontId="53" fillId="0" borderId="56" xfId="60" applyFont="1" applyFill="1" applyBorder="1" applyAlignment="1">
      <alignment horizontal="distributed" vertical="center"/>
      <protection/>
    </xf>
    <xf numFmtId="0" fontId="53" fillId="0" borderId="13" xfId="60" applyFont="1" applyFill="1" applyBorder="1" applyAlignment="1">
      <alignment horizontal="distributed" vertical="center"/>
      <protection/>
    </xf>
    <xf numFmtId="0" fontId="54" fillId="0" borderId="40" xfId="60" applyFont="1" applyBorder="1" applyAlignment="1">
      <alignment horizontal="center" vertical="center"/>
      <protection/>
    </xf>
    <xf numFmtId="0" fontId="54" fillId="0" borderId="35" xfId="60" applyFont="1" applyBorder="1" applyAlignment="1">
      <alignment horizontal="center" vertical="center"/>
      <protection/>
    </xf>
    <xf numFmtId="0" fontId="54" fillId="0" borderId="36" xfId="60" applyFont="1" applyBorder="1" applyAlignment="1">
      <alignment horizontal="center" vertical="center"/>
      <protection/>
    </xf>
    <xf numFmtId="0" fontId="54" fillId="0" borderId="51" xfId="60" applyFont="1" applyBorder="1" applyAlignment="1">
      <alignment horizontal="center" vertical="center"/>
      <protection/>
    </xf>
    <xf numFmtId="0" fontId="54" fillId="0" borderId="37" xfId="60" applyFont="1" applyBorder="1" applyAlignment="1">
      <alignment horizontal="center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52" xfId="60" applyFont="1" applyBorder="1" applyAlignment="1">
      <alignment horizontal="center" vertical="center"/>
      <protection/>
    </xf>
    <xf numFmtId="0" fontId="54" fillId="0" borderId="20" xfId="60" applyFont="1" applyBorder="1" applyAlignment="1">
      <alignment horizontal="center" vertical="center"/>
      <protection/>
    </xf>
    <xf numFmtId="0" fontId="54" fillId="0" borderId="18" xfId="60" applyFont="1" applyBorder="1" applyAlignment="1">
      <alignment horizontal="center" vertical="center"/>
      <protection/>
    </xf>
    <xf numFmtId="0" fontId="54" fillId="0" borderId="19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52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distributed" vertical="center"/>
      <protection/>
    </xf>
    <xf numFmtId="0" fontId="8" fillId="0" borderId="36" xfId="60" applyFont="1" applyBorder="1" applyAlignment="1">
      <alignment horizontal="distributed" vertical="center"/>
      <protection/>
    </xf>
    <xf numFmtId="0" fontId="8" fillId="0" borderId="51" xfId="60" applyFont="1" applyBorder="1" applyAlignment="1">
      <alignment horizontal="distributed" vertical="center"/>
      <protection/>
    </xf>
    <xf numFmtId="0" fontId="8" fillId="0" borderId="37" xfId="60" applyFont="1" applyBorder="1" applyAlignment="1">
      <alignment horizontal="distributed" vertical="center"/>
      <protection/>
    </xf>
    <xf numFmtId="0" fontId="8" fillId="0" borderId="0" xfId="60" applyFont="1" applyBorder="1" applyAlignment="1">
      <alignment horizontal="distributed" vertical="center"/>
      <protection/>
    </xf>
    <xf numFmtId="0" fontId="8" fillId="0" borderId="52" xfId="60" applyFont="1" applyBorder="1" applyAlignment="1">
      <alignment horizontal="distributed" vertical="center"/>
      <protection/>
    </xf>
    <xf numFmtId="0" fontId="8" fillId="0" borderId="20" xfId="60" applyFont="1" applyBorder="1" applyAlignment="1">
      <alignment horizontal="distributed" vertical="center"/>
      <protection/>
    </xf>
    <xf numFmtId="0" fontId="8" fillId="0" borderId="18" xfId="60" applyFont="1" applyBorder="1" applyAlignment="1">
      <alignment horizontal="distributed" vertical="center"/>
      <protection/>
    </xf>
    <xf numFmtId="0" fontId="8" fillId="0" borderId="19" xfId="60" applyFont="1" applyBorder="1" applyAlignment="1">
      <alignment horizontal="distributed" vertical="center"/>
      <protection/>
    </xf>
    <xf numFmtId="0" fontId="54" fillId="0" borderId="57" xfId="60" applyFont="1" applyBorder="1" applyAlignment="1">
      <alignment horizontal="center" vertical="center"/>
      <protection/>
    </xf>
    <xf numFmtId="0" fontId="54" fillId="0" borderId="58" xfId="60" applyFont="1" applyBorder="1" applyAlignment="1">
      <alignment horizontal="center" vertical="center"/>
      <protection/>
    </xf>
    <xf numFmtId="0" fontId="54" fillId="0" borderId="59" xfId="60" applyFont="1" applyBorder="1" applyAlignment="1">
      <alignment horizontal="center" vertical="center"/>
      <protection/>
    </xf>
    <xf numFmtId="0" fontId="54" fillId="0" borderId="60" xfId="60" applyFont="1" applyBorder="1" applyAlignment="1">
      <alignment horizontal="center" vertical="center"/>
      <protection/>
    </xf>
    <xf numFmtId="0" fontId="54" fillId="0" borderId="61" xfId="60" applyFont="1" applyBorder="1" applyAlignment="1">
      <alignment horizontal="center" vertical="center"/>
      <protection/>
    </xf>
    <xf numFmtId="0" fontId="54" fillId="0" borderId="62" xfId="60" applyFont="1" applyBorder="1" applyAlignment="1">
      <alignment horizontal="center" vertical="center"/>
      <protection/>
    </xf>
    <xf numFmtId="0" fontId="54" fillId="0" borderId="63" xfId="60" applyFont="1" applyBorder="1" applyAlignment="1">
      <alignment horizontal="center" vertical="center"/>
      <protection/>
    </xf>
    <xf numFmtId="0" fontId="54" fillId="0" borderId="64" xfId="60" applyFont="1" applyBorder="1" applyAlignment="1">
      <alignment horizontal="center" vertical="center"/>
      <protection/>
    </xf>
    <xf numFmtId="0" fontId="54" fillId="0" borderId="65" xfId="60" applyFont="1" applyBorder="1" applyAlignment="1">
      <alignment horizontal="center" vertical="center"/>
      <protection/>
    </xf>
    <xf numFmtId="0" fontId="8" fillId="0" borderId="66" xfId="60" applyFont="1" applyBorder="1" applyAlignment="1">
      <alignment horizontal="center" vertical="center"/>
      <protection/>
    </xf>
    <xf numFmtId="0" fontId="8" fillId="0" borderId="67" xfId="60" applyFont="1" applyBorder="1" applyAlignment="1">
      <alignment horizontal="center" vertical="center"/>
      <protection/>
    </xf>
    <xf numFmtId="0" fontId="8" fillId="0" borderId="68" xfId="60" applyFont="1" applyBorder="1" applyAlignment="1">
      <alignment horizontal="center" vertical="center"/>
      <protection/>
    </xf>
    <xf numFmtId="0" fontId="8" fillId="0" borderId="69" xfId="60" applyFont="1" applyBorder="1" applyAlignment="1">
      <alignment horizontal="center" vertical="center"/>
      <protection/>
    </xf>
    <xf numFmtId="0" fontId="8" fillId="0" borderId="70" xfId="60" applyFont="1" applyBorder="1" applyAlignment="1">
      <alignment horizontal="center" vertical="center"/>
      <protection/>
    </xf>
    <xf numFmtId="0" fontId="8" fillId="0" borderId="71" xfId="60" applyFont="1" applyBorder="1" applyAlignment="1">
      <alignment horizontal="center" vertical="center"/>
      <protection/>
    </xf>
    <xf numFmtId="0" fontId="8" fillId="0" borderId="72" xfId="60" applyFont="1" applyBorder="1" applyAlignment="1">
      <alignment horizontal="center" vertical="center"/>
      <protection/>
    </xf>
    <xf numFmtId="0" fontId="8" fillId="0" borderId="73" xfId="60" applyFont="1" applyBorder="1" applyAlignment="1">
      <alignment horizontal="center" vertical="center"/>
      <protection/>
    </xf>
    <xf numFmtId="0" fontId="2" fillId="0" borderId="36" xfId="60" applyFont="1" applyBorder="1" applyAlignment="1">
      <alignment horizontal="distributed" vertical="center"/>
      <protection/>
    </xf>
    <xf numFmtId="0" fontId="2" fillId="0" borderId="51" xfId="60" applyFont="1" applyBorder="1" applyAlignment="1">
      <alignment horizontal="distributed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2" fillId="0" borderId="52" xfId="60" applyFont="1" applyBorder="1" applyAlignment="1">
      <alignment horizontal="distributed" vertical="center"/>
      <protection/>
    </xf>
    <xf numFmtId="0" fontId="2" fillId="0" borderId="18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0" borderId="35" xfId="60" applyFont="1" applyBorder="1" applyAlignment="1">
      <alignment horizontal="distributed" vertical="center"/>
      <protection/>
    </xf>
    <xf numFmtId="0" fontId="2" fillId="0" borderId="37" xfId="60" applyFont="1" applyBorder="1" applyAlignment="1">
      <alignment horizontal="distributed" vertical="center"/>
      <protection/>
    </xf>
    <xf numFmtId="0" fontId="2" fillId="0" borderId="20" xfId="60" applyFont="1" applyBorder="1" applyAlignment="1">
      <alignment horizontal="distributed" vertical="center"/>
      <protection/>
    </xf>
    <xf numFmtId="0" fontId="8" fillId="0" borderId="37" xfId="60" applyFont="1" applyBorder="1" applyAlignment="1">
      <alignment horizontal="distributed" vertical="center" wrapText="1"/>
      <protection/>
    </xf>
    <xf numFmtId="0" fontId="8" fillId="0" borderId="40" xfId="60" applyFont="1" applyBorder="1" applyAlignment="1">
      <alignment horizontal="distributed" vertical="center" wrapText="1"/>
      <protection/>
    </xf>
    <xf numFmtId="0" fontId="8" fillId="0" borderId="40" xfId="60" applyFont="1" applyBorder="1" applyAlignment="1">
      <alignment horizontal="distributed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74" xfId="60" applyFont="1" applyBorder="1" applyAlignment="1">
      <alignment horizontal="center" vertical="center"/>
      <protection/>
    </xf>
    <xf numFmtId="0" fontId="8" fillId="0" borderId="75" xfId="60" applyFont="1" applyBorder="1" applyAlignment="1">
      <alignment horizontal="center" vertical="center"/>
      <protection/>
    </xf>
    <xf numFmtId="0" fontId="8" fillId="0" borderId="76" xfId="60" applyFont="1" applyBorder="1" applyAlignment="1">
      <alignment horizontal="center" vertical="center"/>
      <protection/>
    </xf>
    <xf numFmtId="0" fontId="8" fillId="0" borderId="77" xfId="60" applyFont="1" applyBorder="1" applyAlignment="1">
      <alignment horizontal="center" vertical="center"/>
      <protection/>
    </xf>
    <xf numFmtId="0" fontId="8" fillId="0" borderId="78" xfId="60" applyFont="1" applyBorder="1" applyAlignment="1">
      <alignment horizontal="center" vertical="center"/>
      <protection/>
    </xf>
    <xf numFmtId="0" fontId="8" fillId="0" borderId="79" xfId="60" applyFont="1" applyBorder="1" applyAlignment="1">
      <alignment horizontal="center" vertical="center"/>
      <protection/>
    </xf>
    <xf numFmtId="0" fontId="8" fillId="0" borderId="80" xfId="60" applyFont="1" applyBorder="1" applyAlignment="1">
      <alignment horizontal="center" vertical="center"/>
      <protection/>
    </xf>
    <xf numFmtId="0" fontId="8" fillId="0" borderId="81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distributed" vertical="center" wrapText="1"/>
      <protection/>
    </xf>
    <xf numFmtId="0" fontId="2" fillId="0" borderId="40" xfId="60" applyFont="1" applyBorder="1" applyAlignment="1">
      <alignment horizontal="distributed" vertical="center"/>
      <protection/>
    </xf>
    <xf numFmtId="0" fontId="2" fillId="0" borderId="39" xfId="60" applyFont="1" applyBorder="1" applyAlignment="1">
      <alignment horizontal="distributed" vertical="center"/>
      <protection/>
    </xf>
    <xf numFmtId="0" fontId="2" fillId="0" borderId="40" xfId="60" applyFont="1" applyBorder="1" applyAlignment="1">
      <alignment horizontal="distributed" vertical="center" wrapText="1"/>
      <protection/>
    </xf>
    <xf numFmtId="0" fontId="12" fillId="0" borderId="39" xfId="60" applyFont="1" applyBorder="1" applyAlignment="1">
      <alignment horizontal="distributed" vertical="center"/>
      <protection/>
    </xf>
    <xf numFmtId="0" fontId="12" fillId="0" borderId="40" xfId="60" applyFont="1" applyBorder="1" applyAlignment="1">
      <alignment horizontal="distributed" vertical="center"/>
      <protection/>
    </xf>
    <xf numFmtId="0" fontId="8" fillId="0" borderId="21" xfId="60" applyFont="1" applyBorder="1" applyAlignment="1">
      <alignment horizontal="distributed" vertical="center" wrapText="1"/>
      <protection/>
    </xf>
    <xf numFmtId="0" fontId="8" fillId="0" borderId="21" xfId="60" applyFont="1" applyBorder="1" applyAlignment="1">
      <alignment horizontal="distributed" vertical="center"/>
      <protection/>
    </xf>
    <xf numFmtId="0" fontId="12" fillId="0" borderId="36" xfId="60" applyFont="1" applyBorder="1" applyAlignment="1">
      <alignment horizontal="distributed" vertical="center"/>
      <protection/>
    </xf>
    <xf numFmtId="0" fontId="12" fillId="0" borderId="51" xfId="60" applyFont="1" applyBorder="1" applyAlignment="1">
      <alignment horizontal="distributed" vertical="center"/>
      <protection/>
    </xf>
    <xf numFmtId="0" fontId="12" fillId="0" borderId="0" xfId="60" applyFont="1" applyBorder="1" applyAlignment="1">
      <alignment horizontal="distributed" vertical="center"/>
      <protection/>
    </xf>
    <xf numFmtId="0" fontId="12" fillId="0" borderId="52" xfId="60" applyFont="1" applyBorder="1" applyAlignment="1">
      <alignment horizontal="distributed" vertical="center"/>
      <protection/>
    </xf>
    <xf numFmtId="0" fontId="12" fillId="0" borderId="18" xfId="60" applyFont="1" applyBorder="1" applyAlignment="1">
      <alignment horizontal="distributed" vertical="center"/>
      <protection/>
    </xf>
    <xf numFmtId="0" fontId="12" fillId="0" borderId="19" xfId="60" applyFont="1" applyBorder="1" applyAlignment="1">
      <alignment horizontal="distributed" vertical="center"/>
      <protection/>
    </xf>
    <xf numFmtId="0" fontId="12" fillId="0" borderId="35" xfId="60" applyFont="1" applyBorder="1" applyAlignment="1">
      <alignment horizontal="distributed" vertical="center"/>
      <protection/>
    </xf>
    <xf numFmtId="0" fontId="12" fillId="0" borderId="37" xfId="60" applyFont="1" applyBorder="1" applyAlignment="1">
      <alignment horizontal="distributed" vertical="center"/>
      <protection/>
    </xf>
    <xf numFmtId="0" fontId="12" fillId="0" borderId="20" xfId="60" applyFont="1" applyBorder="1" applyAlignment="1">
      <alignment horizontal="distributed" vertical="center"/>
      <protection/>
    </xf>
    <xf numFmtId="0" fontId="8" fillId="0" borderId="35" xfId="60" applyFont="1" applyBorder="1" applyAlignment="1">
      <alignment horizontal="distributed" vertical="center" wrapText="1"/>
      <protection/>
    </xf>
    <xf numFmtId="0" fontId="9" fillId="0" borderId="0" xfId="60" applyFont="1" applyAlignment="1">
      <alignment horizontal="center" vertical="center"/>
      <protection/>
    </xf>
    <xf numFmtId="0" fontId="8" fillId="0" borderId="36" xfId="60" applyFont="1" applyBorder="1" applyAlignment="1">
      <alignment horizontal="distributed" vertical="center" wrapText="1"/>
      <protection/>
    </xf>
    <xf numFmtId="0" fontId="8" fillId="0" borderId="51" xfId="60" applyFont="1" applyBorder="1" applyAlignment="1">
      <alignment horizontal="distributed" vertical="center" wrapText="1"/>
      <protection/>
    </xf>
    <xf numFmtId="0" fontId="8" fillId="0" borderId="0" xfId="60" applyFont="1" applyBorder="1" applyAlignment="1">
      <alignment horizontal="distributed" vertical="center" wrapText="1"/>
      <protection/>
    </xf>
    <xf numFmtId="0" fontId="8" fillId="0" borderId="52" xfId="60" applyFont="1" applyBorder="1" applyAlignment="1">
      <alignment horizontal="distributed" vertical="center" wrapText="1"/>
      <protection/>
    </xf>
    <xf numFmtId="0" fontId="8" fillId="0" borderId="20" xfId="60" applyFont="1" applyBorder="1" applyAlignment="1">
      <alignment horizontal="distributed" vertical="center" wrapText="1"/>
      <protection/>
    </xf>
    <xf numFmtId="0" fontId="8" fillId="0" borderId="18" xfId="60" applyFont="1" applyBorder="1" applyAlignment="1">
      <alignment horizontal="distributed" vertical="center" wrapText="1"/>
      <protection/>
    </xf>
    <xf numFmtId="0" fontId="8" fillId="0" borderId="19" xfId="60" applyFont="1" applyBorder="1" applyAlignment="1">
      <alignment horizontal="distributed" vertical="center" wrapText="1"/>
      <protection/>
    </xf>
    <xf numFmtId="0" fontId="8" fillId="0" borderId="82" xfId="60" applyFont="1" applyBorder="1" applyAlignment="1">
      <alignment horizontal="distributed" vertical="center"/>
      <protection/>
    </xf>
    <xf numFmtId="0" fontId="8" fillId="0" borderId="67" xfId="60" applyFont="1" applyBorder="1" applyAlignment="1">
      <alignment horizontal="distributed" vertical="center"/>
      <protection/>
    </xf>
    <xf numFmtId="0" fontId="8" fillId="0" borderId="83" xfId="60" applyFont="1" applyBorder="1" applyAlignment="1">
      <alignment horizontal="distributed" vertical="center"/>
      <protection/>
    </xf>
    <xf numFmtId="0" fontId="55" fillId="0" borderId="37" xfId="60" applyFont="1" applyBorder="1" applyAlignment="1">
      <alignment horizontal="center" vertical="center" textRotation="255"/>
      <protection/>
    </xf>
    <xf numFmtId="0" fontId="55" fillId="0" borderId="0" xfId="60" applyFont="1" applyBorder="1" applyAlignment="1">
      <alignment horizontal="center" vertical="center" textRotation="255"/>
      <protection/>
    </xf>
    <xf numFmtId="0" fontId="8" fillId="0" borderId="82" xfId="60" applyFont="1" applyBorder="1" applyAlignment="1">
      <alignment horizontal="distributed" vertical="center" wrapText="1"/>
      <protection/>
    </xf>
    <xf numFmtId="0" fontId="8" fillId="0" borderId="67" xfId="60" applyFont="1" applyBorder="1" applyAlignment="1">
      <alignment horizontal="distributed" vertical="center" wrapText="1"/>
      <protection/>
    </xf>
    <xf numFmtId="0" fontId="8" fillId="0" borderId="83" xfId="60" applyFont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S238"/>
  <sheetViews>
    <sheetView tabSelected="1" zoomScalePageLayoutView="0" workbookViewId="0" topLeftCell="E1">
      <selection activeCell="AF2" sqref="AF2:BK4"/>
    </sheetView>
  </sheetViews>
  <sheetFormatPr defaultColWidth="1.8515625" defaultRowHeight="15" customHeight="1"/>
  <cols>
    <col min="1" max="28" width="1.8515625" style="1" customWidth="1"/>
    <col min="29" max="31" width="2.28125" style="1" customWidth="1"/>
    <col min="32" max="90" width="1.8515625" style="1" customWidth="1"/>
    <col min="91" max="93" width="1.8515625" style="9" customWidth="1"/>
    <col min="94" max="249" width="1.8515625" style="1" customWidth="1"/>
    <col min="250" max="16384" width="1.8515625" style="1" customWidth="1"/>
  </cols>
  <sheetData>
    <row r="2" spans="3:97" ht="1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8"/>
      <c r="AA2" s="8"/>
      <c r="AB2" s="8"/>
      <c r="AC2" s="8"/>
      <c r="AD2" s="8"/>
      <c r="AE2" s="8"/>
      <c r="AF2" s="262" t="s">
        <v>135</v>
      </c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M2" s="1"/>
      <c r="CN2" s="1"/>
      <c r="CO2" s="1"/>
      <c r="CR2" s="8"/>
      <c r="CS2" s="8"/>
    </row>
    <row r="3" spans="2:97" ht="1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A3" s="8"/>
      <c r="AB3" s="8"/>
      <c r="AC3" s="8"/>
      <c r="AD3" s="8"/>
      <c r="AE3" s="8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M3" s="1"/>
      <c r="CN3" s="1"/>
      <c r="CO3" s="1"/>
      <c r="CR3" s="8"/>
      <c r="CS3" s="8"/>
    </row>
    <row r="4" spans="2:97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AA4" s="8"/>
      <c r="AB4" s="8"/>
      <c r="AC4" s="8"/>
      <c r="AD4" s="8"/>
      <c r="AE4" s="8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M4" s="1"/>
      <c r="CN4" s="1"/>
      <c r="CO4" s="1"/>
      <c r="CR4" s="8"/>
      <c r="CS4" s="8"/>
    </row>
    <row r="5" spans="2:93" ht="1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6"/>
      <c r="P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</row>
    <row r="6" spans="1:94" ht="15" customHeight="1">
      <c r="A6" s="263" t="s">
        <v>34</v>
      </c>
      <c r="B6" s="264"/>
      <c r="C6" s="269" t="s">
        <v>33</v>
      </c>
      <c r="D6" s="270"/>
      <c r="E6" s="275" t="s">
        <v>30</v>
      </c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7"/>
      <c r="AG6" s="62"/>
      <c r="AH6" s="275" t="s">
        <v>44</v>
      </c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7"/>
      <c r="BJ6" s="51"/>
      <c r="BK6" s="275" t="s">
        <v>30</v>
      </c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69" t="s">
        <v>33</v>
      </c>
      <c r="CN6" s="270"/>
      <c r="CO6" s="263" t="s">
        <v>34</v>
      </c>
      <c r="CP6" s="264"/>
    </row>
    <row r="7" spans="1:94" ht="15" customHeight="1">
      <c r="A7" s="265"/>
      <c r="B7" s="266"/>
      <c r="C7" s="271"/>
      <c r="D7" s="272"/>
      <c r="E7" s="278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80"/>
      <c r="AG7" s="62"/>
      <c r="AH7" s="278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80"/>
      <c r="BJ7" s="51"/>
      <c r="BK7" s="278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1"/>
      <c r="CN7" s="272"/>
      <c r="CO7" s="265"/>
      <c r="CP7" s="266"/>
    </row>
    <row r="8" spans="1:94" ht="15" customHeight="1">
      <c r="A8" s="265"/>
      <c r="B8" s="266"/>
      <c r="C8" s="271"/>
      <c r="D8" s="272"/>
      <c r="E8" s="302" t="s">
        <v>29</v>
      </c>
      <c r="F8" s="123"/>
      <c r="G8" s="302" t="s">
        <v>31</v>
      </c>
      <c r="H8" s="123"/>
      <c r="I8" s="123"/>
      <c r="J8" s="123"/>
      <c r="K8" s="123"/>
      <c r="L8" s="122" t="s">
        <v>32</v>
      </c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37"/>
      <c r="BK8" s="122" t="s">
        <v>32</v>
      </c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">
        <v>29</v>
      </c>
      <c r="CG8" s="123"/>
      <c r="CH8" s="302" t="s">
        <v>31</v>
      </c>
      <c r="CI8" s="123"/>
      <c r="CJ8" s="123"/>
      <c r="CK8" s="123"/>
      <c r="CL8" s="123"/>
      <c r="CM8" s="271"/>
      <c r="CN8" s="272"/>
      <c r="CO8" s="265"/>
      <c r="CP8" s="266"/>
    </row>
    <row r="9" spans="1:94" ht="15" customHeight="1">
      <c r="A9" s="267"/>
      <c r="B9" s="268"/>
      <c r="C9" s="273"/>
      <c r="D9" s="274"/>
      <c r="E9" s="303"/>
      <c r="F9" s="126"/>
      <c r="G9" s="303"/>
      <c r="H9" s="126"/>
      <c r="I9" s="126"/>
      <c r="J9" s="126"/>
      <c r="K9" s="126"/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  <c r="AG9" s="37"/>
      <c r="AT9" s="293" t="s">
        <v>129</v>
      </c>
      <c r="AU9" s="294"/>
      <c r="AV9" s="294"/>
      <c r="AW9" s="295"/>
      <c r="BK9" s="125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/>
      <c r="CG9" s="126"/>
      <c r="CH9" s="303"/>
      <c r="CI9" s="126"/>
      <c r="CJ9" s="126"/>
      <c r="CK9" s="126"/>
      <c r="CL9" s="126"/>
      <c r="CM9" s="273"/>
      <c r="CN9" s="274"/>
      <c r="CO9" s="267"/>
      <c r="CP9" s="268"/>
    </row>
    <row r="10" spans="1:94" ht="15" customHeight="1" thickBot="1">
      <c r="A10" s="281" t="s">
        <v>37</v>
      </c>
      <c r="B10" s="282"/>
      <c r="C10" s="122" t="s">
        <v>0</v>
      </c>
      <c r="D10" s="124"/>
      <c r="E10" s="193">
        <v>1</v>
      </c>
      <c r="F10" s="287"/>
      <c r="G10" s="196" t="s">
        <v>1</v>
      </c>
      <c r="H10" s="197"/>
      <c r="I10" s="197"/>
      <c r="J10" s="197"/>
      <c r="K10" s="197"/>
      <c r="L10" s="82"/>
      <c r="M10" s="39"/>
      <c r="N10" s="39"/>
      <c r="O10" s="39"/>
      <c r="P10" s="207">
        <f>'１予選R'!R10</f>
        <v>5</v>
      </c>
      <c r="Q10" s="207"/>
      <c r="R10" s="25"/>
      <c r="S10" s="25"/>
      <c r="T10" s="10"/>
      <c r="U10" s="25"/>
      <c r="V10" s="25"/>
      <c r="W10" s="25"/>
      <c r="X10" s="25"/>
      <c r="Y10" s="79"/>
      <c r="Z10" s="29"/>
      <c r="AA10" s="25"/>
      <c r="AB10" s="39"/>
      <c r="AC10" s="39"/>
      <c r="AD10" s="39"/>
      <c r="AE10" s="207">
        <f>'１予選R'!Y10</f>
        <v>5</v>
      </c>
      <c r="AF10" s="208"/>
      <c r="AG10" s="36"/>
      <c r="AH10" s="65"/>
      <c r="AI10" s="65"/>
      <c r="AJ10" s="14"/>
      <c r="AK10" s="14"/>
      <c r="AL10" s="14"/>
      <c r="AM10" s="14"/>
      <c r="AN10" s="14"/>
      <c r="AR10" s="14"/>
      <c r="AS10" s="14"/>
      <c r="AT10" s="296"/>
      <c r="AU10" s="297"/>
      <c r="AV10" s="297"/>
      <c r="AW10" s="298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65"/>
      <c r="BI10" s="65"/>
      <c r="BJ10" s="50"/>
      <c r="BK10" s="146">
        <f>'2予選R'!Y10</f>
        <v>5</v>
      </c>
      <c r="BL10" s="146"/>
      <c r="BM10" s="42"/>
      <c r="BN10" s="42"/>
      <c r="BO10" s="42"/>
      <c r="BT10" s="38"/>
      <c r="BU10" s="38"/>
      <c r="BV10" s="42"/>
      <c r="BW10" s="42"/>
      <c r="BX10" s="42"/>
      <c r="BZ10" s="146" t="str">
        <f>'2予選R'!R10</f>
        <v>②</v>
      </c>
      <c r="CA10" s="146"/>
      <c r="CB10" s="42"/>
      <c r="CC10" s="42"/>
      <c r="CD10" s="42"/>
      <c r="CE10" s="81"/>
      <c r="CF10" s="192">
        <v>17</v>
      </c>
      <c r="CG10" s="193"/>
      <c r="CH10" s="196" t="s">
        <v>56</v>
      </c>
      <c r="CI10" s="197"/>
      <c r="CJ10" s="197"/>
      <c r="CK10" s="197"/>
      <c r="CL10" s="197"/>
      <c r="CM10" s="122" t="s">
        <v>12</v>
      </c>
      <c r="CN10" s="124"/>
      <c r="CO10" s="281" t="s">
        <v>38</v>
      </c>
      <c r="CP10" s="282"/>
    </row>
    <row r="11" spans="1:94" ht="15" customHeight="1" thickTop="1">
      <c r="A11" s="283"/>
      <c r="B11" s="284"/>
      <c r="C11" s="157"/>
      <c r="D11" s="158"/>
      <c r="E11" s="195"/>
      <c r="F11" s="288"/>
      <c r="G11" s="198"/>
      <c r="H11" s="199"/>
      <c r="I11" s="199"/>
      <c r="J11" s="199"/>
      <c r="K11" s="199"/>
      <c r="L11" s="83"/>
      <c r="M11" s="128" t="s">
        <v>93</v>
      </c>
      <c r="N11" s="128"/>
      <c r="O11" s="129"/>
      <c r="P11" s="132"/>
      <c r="Q11" s="132"/>
      <c r="R11" s="2"/>
      <c r="S11" s="2"/>
      <c r="T11" s="11"/>
      <c r="U11" s="2"/>
      <c r="V11" s="2"/>
      <c r="W11" s="2"/>
      <c r="X11" s="2"/>
      <c r="Y11" s="6"/>
      <c r="Z11" s="27"/>
      <c r="AA11" s="2"/>
      <c r="AB11" s="128" t="s">
        <v>94</v>
      </c>
      <c r="AC11" s="128"/>
      <c r="AD11" s="129"/>
      <c r="AE11" s="132"/>
      <c r="AF11" s="200"/>
      <c r="AG11" s="36"/>
      <c r="AH11" s="147" t="s">
        <v>119</v>
      </c>
      <c r="AI11" s="148"/>
      <c r="AJ11" s="14"/>
      <c r="AK11" s="14"/>
      <c r="AL11" s="14"/>
      <c r="AM11" s="144">
        <v>5</v>
      </c>
      <c r="AN11" s="144"/>
      <c r="AO11" s="144"/>
      <c r="AQ11" s="14"/>
      <c r="AR11" s="14"/>
      <c r="AT11" s="296"/>
      <c r="AU11" s="297"/>
      <c r="AV11" s="297"/>
      <c r="AW11" s="298"/>
      <c r="AX11" s="14"/>
      <c r="AY11" s="14"/>
      <c r="AZ11" s="14"/>
      <c r="BB11" s="145">
        <v>5</v>
      </c>
      <c r="BC11" s="145"/>
      <c r="BD11" s="145"/>
      <c r="BE11" s="14"/>
      <c r="BF11" s="14"/>
      <c r="BG11" s="14"/>
      <c r="BH11" s="147" t="s">
        <v>120</v>
      </c>
      <c r="BI11" s="148"/>
      <c r="BJ11" s="63"/>
      <c r="BK11" s="144"/>
      <c r="BL11" s="144"/>
      <c r="BM11" s="134" t="s">
        <v>114</v>
      </c>
      <c r="BN11" s="135"/>
      <c r="BO11" s="135"/>
      <c r="BT11" s="41"/>
      <c r="BU11" s="41"/>
      <c r="BV11" s="43"/>
      <c r="BW11" s="43"/>
      <c r="BX11" s="43"/>
      <c r="BZ11" s="144"/>
      <c r="CA11" s="144"/>
      <c r="CB11" s="134" t="s">
        <v>104</v>
      </c>
      <c r="CC11" s="135"/>
      <c r="CD11" s="135"/>
      <c r="CE11" s="85"/>
      <c r="CF11" s="194"/>
      <c r="CG11" s="195"/>
      <c r="CH11" s="198"/>
      <c r="CI11" s="199"/>
      <c r="CJ11" s="199"/>
      <c r="CK11" s="199"/>
      <c r="CL11" s="199"/>
      <c r="CM11" s="157"/>
      <c r="CN11" s="158"/>
      <c r="CO11" s="283"/>
      <c r="CP11" s="284"/>
    </row>
    <row r="12" spans="1:94" ht="15" customHeight="1" thickBot="1">
      <c r="A12" s="283"/>
      <c r="B12" s="284"/>
      <c r="C12" s="157"/>
      <c r="D12" s="158"/>
      <c r="E12" s="181">
        <v>2</v>
      </c>
      <c r="F12" s="289"/>
      <c r="G12" s="184" t="s">
        <v>45</v>
      </c>
      <c r="H12" s="185"/>
      <c r="I12" s="185"/>
      <c r="J12" s="185"/>
      <c r="K12" s="185"/>
      <c r="L12" s="83"/>
      <c r="M12" s="130"/>
      <c r="N12" s="130"/>
      <c r="O12" s="131"/>
      <c r="P12" s="132">
        <f>'１予選R'!V10</f>
        <v>0</v>
      </c>
      <c r="Q12" s="132"/>
      <c r="R12" s="2"/>
      <c r="S12" s="2"/>
      <c r="T12" s="33"/>
      <c r="U12" s="40"/>
      <c r="V12" s="40"/>
      <c r="W12" s="169">
        <f>'１予選R'!Y15</f>
        <v>1</v>
      </c>
      <c r="X12" s="169"/>
      <c r="Y12" s="2"/>
      <c r="Z12" s="11"/>
      <c r="AA12" s="2"/>
      <c r="AB12" s="202"/>
      <c r="AC12" s="202"/>
      <c r="AD12" s="203"/>
      <c r="AE12" s="111"/>
      <c r="AF12" s="112"/>
      <c r="AG12" s="36"/>
      <c r="AH12" s="149"/>
      <c r="AI12" s="150"/>
      <c r="AJ12" s="14"/>
      <c r="AK12" s="14"/>
      <c r="AL12" s="14"/>
      <c r="AM12" s="144"/>
      <c r="AN12" s="144"/>
      <c r="AO12" s="144"/>
      <c r="AQ12" s="14"/>
      <c r="AR12" s="14"/>
      <c r="AT12" s="296"/>
      <c r="AU12" s="297"/>
      <c r="AV12" s="297"/>
      <c r="AW12" s="298"/>
      <c r="AZ12" s="14"/>
      <c r="BB12" s="145"/>
      <c r="BC12" s="145"/>
      <c r="BD12" s="145"/>
      <c r="BE12" s="14"/>
      <c r="BF12" s="14"/>
      <c r="BG12" s="14"/>
      <c r="BH12" s="149"/>
      <c r="BI12" s="150"/>
      <c r="BJ12" s="63"/>
      <c r="BK12" s="105"/>
      <c r="BL12" s="105"/>
      <c r="BM12" s="136"/>
      <c r="BN12" s="137"/>
      <c r="BO12" s="137"/>
      <c r="BS12" s="132">
        <f>'2予選R'!Y15</f>
        <v>5</v>
      </c>
      <c r="BT12" s="132"/>
      <c r="BU12" s="43"/>
      <c r="BV12" s="43"/>
      <c r="BW12" s="43"/>
      <c r="BZ12" s="144">
        <f>'2予選R'!V10</f>
        <v>2</v>
      </c>
      <c r="CA12" s="144"/>
      <c r="CB12" s="138"/>
      <c r="CC12" s="139"/>
      <c r="CD12" s="139"/>
      <c r="CE12" s="85"/>
      <c r="CF12" s="180">
        <v>18</v>
      </c>
      <c r="CG12" s="181"/>
      <c r="CH12" s="184" t="s">
        <v>11</v>
      </c>
      <c r="CI12" s="185"/>
      <c r="CJ12" s="185"/>
      <c r="CK12" s="185"/>
      <c r="CL12" s="185"/>
      <c r="CM12" s="157"/>
      <c r="CN12" s="158"/>
      <c r="CO12" s="283"/>
      <c r="CP12" s="284"/>
    </row>
    <row r="13" spans="1:94" ht="15" customHeight="1" thickTop="1">
      <c r="A13" s="283"/>
      <c r="B13" s="284"/>
      <c r="C13" s="157"/>
      <c r="D13" s="158"/>
      <c r="E13" s="181"/>
      <c r="F13" s="289"/>
      <c r="G13" s="184"/>
      <c r="H13" s="185"/>
      <c r="I13" s="185"/>
      <c r="J13" s="185"/>
      <c r="K13" s="185"/>
      <c r="L13" s="83"/>
      <c r="M13" s="33"/>
      <c r="N13" s="33"/>
      <c r="O13" s="33"/>
      <c r="P13" s="132"/>
      <c r="Q13" s="132"/>
      <c r="R13" s="2"/>
      <c r="S13" s="2"/>
      <c r="T13" s="153" t="s">
        <v>92</v>
      </c>
      <c r="U13" s="153"/>
      <c r="V13" s="154"/>
      <c r="W13" s="169"/>
      <c r="X13" s="169"/>
      <c r="Y13" s="2"/>
      <c r="Z13" s="11"/>
      <c r="AA13" s="2"/>
      <c r="AB13" s="202"/>
      <c r="AC13" s="202"/>
      <c r="AD13" s="203"/>
      <c r="AE13" s="111"/>
      <c r="AF13" s="112"/>
      <c r="AG13" s="36"/>
      <c r="AH13" s="149"/>
      <c r="AI13" s="150"/>
      <c r="AJ13" s="92"/>
      <c r="AK13" s="93"/>
      <c r="AL13" s="93"/>
      <c r="AM13" s="93"/>
      <c r="AN13" s="93"/>
      <c r="AO13" s="97"/>
      <c r="AP13" s="18"/>
      <c r="AQ13" s="14"/>
      <c r="AR13" s="14"/>
      <c r="AS13" s="14"/>
      <c r="AT13" s="296"/>
      <c r="AU13" s="297"/>
      <c r="AV13" s="297"/>
      <c r="AW13" s="298"/>
      <c r="AX13" s="14"/>
      <c r="AY13" s="2"/>
      <c r="AZ13" s="14"/>
      <c r="BA13" s="14"/>
      <c r="BB13" s="98"/>
      <c r="BC13" s="93"/>
      <c r="BD13" s="93"/>
      <c r="BE13" s="93"/>
      <c r="BF13" s="93"/>
      <c r="BG13" s="94"/>
      <c r="BH13" s="149"/>
      <c r="BI13" s="150"/>
      <c r="BJ13" s="63"/>
      <c r="BK13" s="105"/>
      <c r="BL13" s="105"/>
      <c r="BM13" s="136"/>
      <c r="BN13" s="137"/>
      <c r="BO13" s="137"/>
      <c r="BS13" s="132"/>
      <c r="BT13" s="132"/>
      <c r="BU13" s="134" t="s">
        <v>105</v>
      </c>
      <c r="BV13" s="135"/>
      <c r="BW13" s="135"/>
      <c r="BZ13" s="144"/>
      <c r="CA13" s="144"/>
      <c r="CB13" s="37"/>
      <c r="CC13" s="37"/>
      <c r="CD13" s="37"/>
      <c r="CE13" s="75"/>
      <c r="CF13" s="180"/>
      <c r="CG13" s="181"/>
      <c r="CH13" s="184"/>
      <c r="CI13" s="185"/>
      <c r="CJ13" s="185"/>
      <c r="CK13" s="185"/>
      <c r="CL13" s="185"/>
      <c r="CM13" s="157"/>
      <c r="CN13" s="158"/>
      <c r="CO13" s="283"/>
      <c r="CP13" s="284"/>
    </row>
    <row r="14" spans="1:94" ht="15" customHeight="1" thickBot="1">
      <c r="A14" s="283"/>
      <c r="B14" s="284"/>
      <c r="C14" s="157"/>
      <c r="D14" s="158"/>
      <c r="E14" s="181">
        <v>3</v>
      </c>
      <c r="F14" s="289"/>
      <c r="G14" s="184" t="s">
        <v>46</v>
      </c>
      <c r="H14" s="185"/>
      <c r="I14" s="185"/>
      <c r="J14" s="185"/>
      <c r="K14" s="185"/>
      <c r="L14" s="83"/>
      <c r="M14" s="33"/>
      <c r="N14" s="33"/>
      <c r="O14" s="2"/>
      <c r="P14" s="2"/>
      <c r="Q14" s="2"/>
      <c r="R14" s="2"/>
      <c r="S14" s="2"/>
      <c r="T14" s="155"/>
      <c r="U14" s="155"/>
      <c r="V14" s="156"/>
      <c r="W14" s="132">
        <f>'１予選R'!AC15</f>
        <v>3</v>
      </c>
      <c r="X14" s="132"/>
      <c r="Y14" s="2"/>
      <c r="Z14" s="27"/>
      <c r="AA14" s="2"/>
      <c r="AB14" s="130"/>
      <c r="AC14" s="130"/>
      <c r="AD14" s="131"/>
      <c r="AE14" s="132">
        <f>'１予選R'!AC10</f>
        <v>0</v>
      </c>
      <c r="AF14" s="200"/>
      <c r="AG14" s="66"/>
      <c r="AH14" s="151"/>
      <c r="AI14" s="152"/>
      <c r="AJ14" s="20"/>
      <c r="AK14" s="14"/>
      <c r="AL14" s="14"/>
      <c r="AM14" s="14"/>
      <c r="AN14" s="14"/>
      <c r="AO14" s="95"/>
      <c r="AP14" s="14"/>
      <c r="AQ14" s="14"/>
      <c r="AR14" s="14"/>
      <c r="AS14" s="14"/>
      <c r="AT14" s="296"/>
      <c r="AU14" s="297"/>
      <c r="AV14" s="297"/>
      <c r="AW14" s="298"/>
      <c r="AX14" s="14"/>
      <c r="AY14" s="14"/>
      <c r="AZ14" s="14"/>
      <c r="BA14" s="14"/>
      <c r="BB14" s="99"/>
      <c r="BC14" s="14"/>
      <c r="BD14" s="14"/>
      <c r="BE14" s="14"/>
      <c r="BF14" s="14"/>
      <c r="BG14" s="19"/>
      <c r="BH14" s="151"/>
      <c r="BI14" s="152"/>
      <c r="BJ14" s="63"/>
      <c r="BK14" s="144">
        <f>'2予選R'!AC10</f>
        <v>0</v>
      </c>
      <c r="BL14" s="144"/>
      <c r="BM14" s="138"/>
      <c r="BN14" s="139"/>
      <c r="BO14" s="139"/>
      <c r="BS14" s="132">
        <f>'2予選R'!AC15</f>
        <v>0</v>
      </c>
      <c r="BT14" s="132"/>
      <c r="BU14" s="138"/>
      <c r="BV14" s="139"/>
      <c r="BW14" s="139"/>
      <c r="BZ14" s="45"/>
      <c r="CA14" s="45"/>
      <c r="CB14" s="37"/>
      <c r="CC14" s="37"/>
      <c r="CD14" s="37"/>
      <c r="CE14" s="75"/>
      <c r="CF14" s="180">
        <v>19</v>
      </c>
      <c r="CG14" s="181"/>
      <c r="CH14" s="184" t="s">
        <v>57</v>
      </c>
      <c r="CI14" s="185"/>
      <c r="CJ14" s="185"/>
      <c r="CK14" s="185"/>
      <c r="CL14" s="185"/>
      <c r="CM14" s="157"/>
      <c r="CN14" s="158"/>
      <c r="CO14" s="283"/>
      <c r="CP14" s="284"/>
    </row>
    <row r="15" spans="1:94" ht="15" customHeight="1" thickTop="1">
      <c r="A15" s="283"/>
      <c r="B15" s="284"/>
      <c r="C15" s="125"/>
      <c r="D15" s="127"/>
      <c r="E15" s="183"/>
      <c r="F15" s="309"/>
      <c r="G15" s="186"/>
      <c r="H15" s="187"/>
      <c r="I15" s="187"/>
      <c r="J15" s="187"/>
      <c r="K15" s="187"/>
      <c r="L15" s="84"/>
      <c r="M15" s="28"/>
      <c r="N15" s="28"/>
      <c r="O15" s="47"/>
      <c r="P15" s="47"/>
      <c r="Q15" s="47"/>
      <c r="R15" s="47"/>
      <c r="S15" s="47"/>
      <c r="T15" s="28"/>
      <c r="U15" s="28"/>
      <c r="V15" s="28"/>
      <c r="W15" s="133"/>
      <c r="X15" s="133"/>
      <c r="Y15" s="47"/>
      <c r="Z15" s="30"/>
      <c r="AA15" s="47"/>
      <c r="AB15" s="28"/>
      <c r="AC15" s="28"/>
      <c r="AD15" s="28"/>
      <c r="AE15" s="133"/>
      <c r="AF15" s="201"/>
      <c r="AG15" s="66"/>
      <c r="AH15" s="64"/>
      <c r="AI15" s="64"/>
      <c r="AJ15" s="14"/>
      <c r="AK15" s="14"/>
      <c r="AL15" s="14"/>
      <c r="AM15" s="14"/>
      <c r="AN15" s="14"/>
      <c r="AO15" s="14"/>
      <c r="AP15" s="226">
        <v>5</v>
      </c>
      <c r="AQ15" s="145"/>
      <c r="AR15" s="145"/>
      <c r="AS15" s="14"/>
      <c r="AT15" s="296"/>
      <c r="AU15" s="297"/>
      <c r="AV15" s="297"/>
      <c r="AW15" s="298"/>
      <c r="AX15" s="14"/>
      <c r="AY15" s="145">
        <v>2</v>
      </c>
      <c r="AZ15" s="145"/>
      <c r="BA15" s="306"/>
      <c r="BB15" s="14"/>
      <c r="BC15" s="14"/>
      <c r="BD15" s="14"/>
      <c r="BE15" s="14"/>
      <c r="BF15" s="14"/>
      <c r="BG15" s="14"/>
      <c r="BH15" s="68"/>
      <c r="BI15" s="68"/>
      <c r="BJ15" s="50"/>
      <c r="BK15" s="189"/>
      <c r="BL15" s="189"/>
      <c r="BM15" s="31"/>
      <c r="BN15" s="31"/>
      <c r="BO15" s="31"/>
      <c r="BS15" s="133"/>
      <c r="BT15" s="133"/>
      <c r="BU15" s="31"/>
      <c r="BV15" s="31"/>
      <c r="BW15" s="31"/>
      <c r="BZ15" s="46"/>
      <c r="CA15" s="46"/>
      <c r="CB15" s="44"/>
      <c r="CC15" s="44"/>
      <c r="CD15" s="44"/>
      <c r="CE15" s="76"/>
      <c r="CF15" s="182"/>
      <c r="CG15" s="183"/>
      <c r="CH15" s="186"/>
      <c r="CI15" s="187"/>
      <c r="CJ15" s="187"/>
      <c r="CK15" s="187"/>
      <c r="CL15" s="187"/>
      <c r="CM15" s="125"/>
      <c r="CN15" s="127"/>
      <c r="CO15" s="283"/>
      <c r="CP15" s="284"/>
    </row>
    <row r="16" spans="1:94" ht="15" customHeight="1" thickBot="1">
      <c r="A16" s="283"/>
      <c r="B16" s="284"/>
      <c r="C16" s="157" t="s">
        <v>5</v>
      </c>
      <c r="D16" s="158"/>
      <c r="E16" s="290">
        <v>4</v>
      </c>
      <c r="F16" s="290"/>
      <c r="G16" s="248" t="s">
        <v>2</v>
      </c>
      <c r="H16" s="249"/>
      <c r="I16" s="249"/>
      <c r="J16" s="249"/>
      <c r="K16" s="249"/>
      <c r="L16" s="83"/>
      <c r="M16" s="39"/>
      <c r="N16" s="39"/>
      <c r="O16" s="247">
        <f>'１予選R'!R29</f>
        <v>4</v>
      </c>
      <c r="P16" s="247"/>
      <c r="Q16" s="39"/>
      <c r="R16" s="10"/>
      <c r="S16" s="247">
        <f>'１予選R'!Y29</f>
        <v>3</v>
      </c>
      <c r="T16" s="247"/>
      <c r="U16" s="32"/>
      <c r="V16" s="32"/>
      <c r="W16" s="32"/>
      <c r="X16" s="39"/>
      <c r="Y16" s="39"/>
      <c r="Z16" s="39"/>
      <c r="AA16" s="39"/>
      <c r="AB16" s="25"/>
      <c r="AC16" s="25"/>
      <c r="AD16" s="25"/>
      <c r="AE16" s="247">
        <f>'１予選R'!AF29</f>
        <v>4</v>
      </c>
      <c r="AF16" s="291"/>
      <c r="AG16" s="67"/>
      <c r="AH16" s="64"/>
      <c r="AI16" s="64"/>
      <c r="AJ16" s="14"/>
      <c r="AK16" s="14"/>
      <c r="AL16" s="14"/>
      <c r="AM16" s="174" t="s">
        <v>73</v>
      </c>
      <c r="AN16" s="175"/>
      <c r="AO16" s="175"/>
      <c r="AP16" s="304"/>
      <c r="AQ16" s="305"/>
      <c r="AR16" s="305"/>
      <c r="AS16" s="14"/>
      <c r="AT16" s="296"/>
      <c r="AU16" s="297"/>
      <c r="AV16" s="297"/>
      <c r="AW16" s="298"/>
      <c r="AX16" s="14"/>
      <c r="AY16" s="305"/>
      <c r="AZ16" s="305"/>
      <c r="BA16" s="307"/>
      <c r="BB16" s="174" t="s">
        <v>75</v>
      </c>
      <c r="BC16" s="175"/>
      <c r="BD16" s="175"/>
      <c r="BE16" s="14"/>
      <c r="BF16" s="14"/>
      <c r="BG16" s="14"/>
      <c r="BH16" s="64"/>
      <c r="BI16" s="64"/>
      <c r="BJ16" s="50"/>
      <c r="BK16" s="207">
        <f>'2予選R'!AF29</f>
        <v>1</v>
      </c>
      <c r="BL16" s="207"/>
      <c r="BM16" s="25"/>
      <c r="BN16" s="25"/>
      <c r="BO16" s="39"/>
      <c r="BP16" s="25"/>
      <c r="BQ16" s="39"/>
      <c r="BR16" s="39"/>
      <c r="BS16" s="32"/>
      <c r="BT16" s="39"/>
      <c r="BU16" s="32"/>
      <c r="BV16" s="32"/>
      <c r="BW16" s="207">
        <f>'2予選R'!Y29</f>
        <v>1</v>
      </c>
      <c r="BX16" s="207"/>
      <c r="BY16" s="39"/>
      <c r="BZ16" s="10"/>
      <c r="CA16" s="207">
        <f>'2予選R'!R29</f>
        <v>3</v>
      </c>
      <c r="CB16" s="207"/>
      <c r="CC16" s="39"/>
      <c r="CD16" s="39"/>
      <c r="CE16" s="77"/>
      <c r="CF16" s="221">
        <v>20</v>
      </c>
      <c r="CG16" s="222"/>
      <c r="CH16" s="164" t="s">
        <v>7</v>
      </c>
      <c r="CI16" s="165"/>
      <c r="CJ16" s="165"/>
      <c r="CK16" s="165"/>
      <c r="CL16" s="165"/>
      <c r="CM16" s="157" t="s">
        <v>58</v>
      </c>
      <c r="CN16" s="158"/>
      <c r="CO16" s="283"/>
      <c r="CP16" s="284"/>
    </row>
    <row r="17" spans="1:94" ht="15" customHeight="1" thickTop="1">
      <c r="A17" s="283"/>
      <c r="B17" s="284"/>
      <c r="C17" s="157"/>
      <c r="D17" s="158"/>
      <c r="E17" s="195"/>
      <c r="F17" s="195"/>
      <c r="G17" s="198"/>
      <c r="H17" s="199"/>
      <c r="I17" s="199"/>
      <c r="J17" s="199"/>
      <c r="K17" s="199"/>
      <c r="L17" s="83"/>
      <c r="M17" s="128" t="s">
        <v>80</v>
      </c>
      <c r="N17" s="129"/>
      <c r="O17" s="169"/>
      <c r="P17" s="169"/>
      <c r="Q17" s="128" t="s">
        <v>82</v>
      </c>
      <c r="R17" s="129"/>
      <c r="S17" s="169"/>
      <c r="T17" s="169"/>
      <c r="U17" s="33"/>
      <c r="V17" s="33"/>
      <c r="W17" s="33"/>
      <c r="X17" s="40"/>
      <c r="Y17" s="2"/>
      <c r="Z17" s="2"/>
      <c r="AA17" s="2"/>
      <c r="AB17" s="2"/>
      <c r="AC17" s="128" t="s">
        <v>85</v>
      </c>
      <c r="AD17" s="129"/>
      <c r="AE17" s="169"/>
      <c r="AF17" s="170"/>
      <c r="AG17" s="67"/>
      <c r="AH17" s="65"/>
      <c r="AI17" s="65"/>
      <c r="AJ17" s="2"/>
      <c r="AK17" s="2"/>
      <c r="AL17" s="2"/>
      <c r="AM17" s="175"/>
      <c r="AN17" s="175"/>
      <c r="AO17" s="223"/>
      <c r="AP17" s="92"/>
      <c r="AQ17" s="93"/>
      <c r="AR17" s="93"/>
      <c r="AS17" s="99"/>
      <c r="AT17" s="296"/>
      <c r="AU17" s="297"/>
      <c r="AV17" s="297"/>
      <c r="AW17" s="298"/>
      <c r="AX17" s="14"/>
      <c r="AY17" s="92"/>
      <c r="AZ17" s="93"/>
      <c r="BA17" s="94"/>
      <c r="BB17" s="175"/>
      <c r="BC17" s="175"/>
      <c r="BD17" s="175"/>
      <c r="BH17" s="65"/>
      <c r="BI17" s="65"/>
      <c r="BJ17" s="50"/>
      <c r="BK17" s="132"/>
      <c r="BL17" s="132"/>
      <c r="BM17" s="241" t="s">
        <v>89</v>
      </c>
      <c r="BN17" s="242"/>
      <c r="BO17" s="2"/>
      <c r="BP17" s="2"/>
      <c r="BQ17" s="2"/>
      <c r="BR17" s="2"/>
      <c r="BS17" s="33"/>
      <c r="BT17" s="40"/>
      <c r="BU17" s="33"/>
      <c r="BV17" s="33"/>
      <c r="BW17" s="132"/>
      <c r="BX17" s="132"/>
      <c r="BY17" s="232" t="s">
        <v>88</v>
      </c>
      <c r="BZ17" s="153"/>
      <c r="CA17" s="132"/>
      <c r="CB17" s="132"/>
      <c r="CC17" s="245" t="s">
        <v>86</v>
      </c>
      <c r="CD17" s="128"/>
      <c r="CE17" s="74"/>
      <c r="CF17" s="214"/>
      <c r="CG17" s="215"/>
      <c r="CH17" s="161"/>
      <c r="CI17" s="162"/>
      <c r="CJ17" s="162"/>
      <c r="CK17" s="162"/>
      <c r="CL17" s="162"/>
      <c r="CM17" s="157"/>
      <c r="CN17" s="158"/>
      <c r="CO17" s="283"/>
      <c r="CP17" s="284"/>
    </row>
    <row r="18" spans="1:94" ht="15" customHeight="1" thickBot="1">
      <c r="A18" s="283"/>
      <c r="B18" s="284"/>
      <c r="C18" s="157"/>
      <c r="D18" s="158"/>
      <c r="E18" s="181">
        <v>5</v>
      </c>
      <c r="F18" s="181"/>
      <c r="G18" s="184" t="s">
        <v>47</v>
      </c>
      <c r="H18" s="185"/>
      <c r="I18" s="185"/>
      <c r="J18" s="185"/>
      <c r="K18" s="185"/>
      <c r="L18" s="83"/>
      <c r="M18" s="130"/>
      <c r="N18" s="131"/>
      <c r="O18" s="169">
        <f>'１予選R'!V29</f>
        <v>1</v>
      </c>
      <c r="P18" s="169"/>
      <c r="Q18" s="202"/>
      <c r="R18" s="203"/>
      <c r="S18" s="106"/>
      <c r="T18" s="107"/>
      <c r="U18" s="33"/>
      <c r="V18" s="33"/>
      <c r="W18" s="169">
        <f>'１予選R'!AF34</f>
        <v>3</v>
      </c>
      <c r="X18" s="169"/>
      <c r="Y18" s="40"/>
      <c r="Z18" s="40"/>
      <c r="AA18" s="169">
        <f>'１予選R'!Y34</f>
        <v>4</v>
      </c>
      <c r="AB18" s="169"/>
      <c r="AC18" s="202"/>
      <c r="AD18" s="203"/>
      <c r="AE18" s="106"/>
      <c r="AF18" s="113"/>
      <c r="AG18" s="67"/>
      <c r="AH18" s="147" t="s">
        <v>121</v>
      </c>
      <c r="AI18" s="148"/>
      <c r="AJ18" s="36"/>
      <c r="AK18" s="2"/>
      <c r="AL18" s="2"/>
      <c r="AM18" s="14"/>
      <c r="AN18" s="14"/>
      <c r="AO18" s="19"/>
      <c r="AP18" s="14"/>
      <c r="AQ18" s="14"/>
      <c r="AR18" s="14"/>
      <c r="AS18" s="99"/>
      <c r="AT18" s="296"/>
      <c r="AU18" s="297"/>
      <c r="AV18" s="297"/>
      <c r="AW18" s="298"/>
      <c r="AX18" s="14"/>
      <c r="AY18" s="20"/>
      <c r="AZ18" s="14"/>
      <c r="BA18" s="19"/>
      <c r="BB18" s="14"/>
      <c r="BC18" s="14"/>
      <c r="BD18" s="14"/>
      <c r="BH18" s="147" t="s">
        <v>122</v>
      </c>
      <c r="BI18" s="148"/>
      <c r="BJ18" s="63"/>
      <c r="BK18" s="106"/>
      <c r="BL18" s="108"/>
      <c r="BM18" s="254"/>
      <c r="BN18" s="255"/>
      <c r="BO18" s="132">
        <f>'2予選R'!Y34</f>
        <v>1</v>
      </c>
      <c r="BP18" s="132"/>
      <c r="BQ18" s="40"/>
      <c r="BR18" s="40"/>
      <c r="BS18" s="132">
        <f>'2予選R'!AF34</f>
        <v>1</v>
      </c>
      <c r="BT18" s="132"/>
      <c r="BU18" s="28"/>
      <c r="BV18" s="28"/>
      <c r="BW18" s="106"/>
      <c r="BX18" s="107"/>
      <c r="BY18" s="233"/>
      <c r="BZ18" s="202"/>
      <c r="CA18" s="132">
        <f>'2予選R'!V29</f>
        <v>2</v>
      </c>
      <c r="CB18" s="132"/>
      <c r="CC18" s="246"/>
      <c r="CD18" s="130"/>
      <c r="CE18" s="74"/>
      <c r="CF18" s="212">
        <v>21</v>
      </c>
      <c r="CG18" s="213"/>
      <c r="CH18" s="159" t="s">
        <v>59</v>
      </c>
      <c r="CI18" s="160"/>
      <c r="CJ18" s="160"/>
      <c r="CK18" s="160"/>
      <c r="CL18" s="160"/>
      <c r="CM18" s="157"/>
      <c r="CN18" s="158"/>
      <c r="CO18" s="283"/>
      <c r="CP18" s="284"/>
    </row>
    <row r="19" spans="1:94" ht="15" customHeight="1" thickTop="1">
      <c r="A19" s="283"/>
      <c r="B19" s="284"/>
      <c r="C19" s="157"/>
      <c r="D19" s="158"/>
      <c r="E19" s="181"/>
      <c r="F19" s="181"/>
      <c r="G19" s="184"/>
      <c r="H19" s="185"/>
      <c r="I19" s="185"/>
      <c r="J19" s="185"/>
      <c r="K19" s="185"/>
      <c r="L19" s="83"/>
      <c r="M19" s="40"/>
      <c r="N19" s="40"/>
      <c r="O19" s="169"/>
      <c r="P19" s="169"/>
      <c r="Q19" s="202"/>
      <c r="R19" s="203"/>
      <c r="S19" s="106"/>
      <c r="T19" s="108"/>
      <c r="U19" s="128" t="s">
        <v>83</v>
      </c>
      <c r="V19" s="129"/>
      <c r="W19" s="169"/>
      <c r="X19" s="169"/>
      <c r="Y19" s="250" t="s">
        <v>84</v>
      </c>
      <c r="Z19" s="251"/>
      <c r="AA19" s="169"/>
      <c r="AB19" s="169"/>
      <c r="AC19" s="202"/>
      <c r="AD19" s="203"/>
      <c r="AE19" s="106"/>
      <c r="AF19" s="114"/>
      <c r="AG19" s="67"/>
      <c r="AH19" s="149"/>
      <c r="AI19" s="150"/>
      <c r="AJ19" s="21"/>
      <c r="AK19" s="22"/>
      <c r="AL19" s="22"/>
      <c r="AM19" s="22"/>
      <c r="AN19" s="22"/>
      <c r="AO19" s="49"/>
      <c r="AP19" s="14"/>
      <c r="AQ19" s="14"/>
      <c r="AR19" s="14"/>
      <c r="AS19" s="99"/>
      <c r="AT19" s="296"/>
      <c r="AU19" s="297"/>
      <c r="AV19" s="297"/>
      <c r="AW19" s="298"/>
      <c r="AX19" s="14"/>
      <c r="AY19" s="20"/>
      <c r="AZ19" s="14"/>
      <c r="BA19" s="19"/>
      <c r="BB19" s="14"/>
      <c r="BC19" s="14"/>
      <c r="BD19" s="14"/>
      <c r="BE19" s="14"/>
      <c r="BF19" s="14"/>
      <c r="BG19" s="19"/>
      <c r="BH19" s="149"/>
      <c r="BI19" s="150"/>
      <c r="BJ19" s="63"/>
      <c r="BK19" s="106"/>
      <c r="BL19" s="107"/>
      <c r="BM19" s="254"/>
      <c r="BN19" s="255"/>
      <c r="BO19" s="132"/>
      <c r="BP19" s="132"/>
      <c r="BQ19" s="241" t="s">
        <v>90</v>
      </c>
      <c r="BR19" s="242"/>
      <c r="BS19" s="132"/>
      <c r="BT19" s="132"/>
      <c r="BU19" s="232" t="s">
        <v>91</v>
      </c>
      <c r="BV19" s="153"/>
      <c r="BW19" s="106"/>
      <c r="BX19" s="108"/>
      <c r="BY19" s="233"/>
      <c r="BZ19" s="202"/>
      <c r="CA19" s="132"/>
      <c r="CB19" s="132"/>
      <c r="CC19" s="40"/>
      <c r="CD19" s="40"/>
      <c r="CE19" s="77"/>
      <c r="CF19" s="214"/>
      <c r="CG19" s="215"/>
      <c r="CH19" s="161"/>
      <c r="CI19" s="162"/>
      <c r="CJ19" s="162"/>
      <c r="CK19" s="162"/>
      <c r="CL19" s="162"/>
      <c r="CM19" s="157"/>
      <c r="CN19" s="158"/>
      <c r="CO19" s="283"/>
      <c r="CP19" s="284"/>
    </row>
    <row r="20" spans="1:94" ht="15" customHeight="1" thickBot="1">
      <c r="A20" s="283"/>
      <c r="B20" s="284"/>
      <c r="C20" s="157"/>
      <c r="D20" s="158"/>
      <c r="E20" s="181">
        <v>6</v>
      </c>
      <c r="F20" s="181"/>
      <c r="G20" s="184" t="s">
        <v>48</v>
      </c>
      <c r="H20" s="185"/>
      <c r="I20" s="185"/>
      <c r="J20" s="185"/>
      <c r="K20" s="185"/>
      <c r="L20" s="83"/>
      <c r="M20" s="40"/>
      <c r="N20" s="40"/>
      <c r="O20" s="169">
        <f>'１予選R'!AF39</f>
        <v>1</v>
      </c>
      <c r="P20" s="169"/>
      <c r="Q20" s="130"/>
      <c r="R20" s="131"/>
      <c r="S20" s="169">
        <f>'１予選R'!AC29</f>
        <v>1</v>
      </c>
      <c r="T20" s="169"/>
      <c r="U20" s="202"/>
      <c r="V20" s="203"/>
      <c r="W20" s="109"/>
      <c r="X20" s="109"/>
      <c r="Y20" s="252"/>
      <c r="Z20" s="253"/>
      <c r="AA20" s="169">
        <f>'１予選R'!AC34</f>
        <v>1</v>
      </c>
      <c r="AB20" s="169"/>
      <c r="AC20" s="202"/>
      <c r="AD20" s="203"/>
      <c r="AE20" s="106"/>
      <c r="AF20" s="114"/>
      <c r="AG20" s="67"/>
      <c r="AH20" s="149"/>
      <c r="AI20" s="150"/>
      <c r="AM20" s="146">
        <v>0</v>
      </c>
      <c r="AN20" s="146"/>
      <c r="AO20" s="146"/>
      <c r="AP20" s="14"/>
      <c r="AQ20" s="14"/>
      <c r="AR20" s="14"/>
      <c r="AS20" s="99"/>
      <c r="AT20" s="296"/>
      <c r="AU20" s="297"/>
      <c r="AV20" s="297"/>
      <c r="AW20" s="298"/>
      <c r="AX20" s="14"/>
      <c r="AY20" s="20"/>
      <c r="AZ20" s="14"/>
      <c r="BA20" s="14"/>
      <c r="BB20" s="146">
        <v>0</v>
      </c>
      <c r="BC20" s="146"/>
      <c r="BD20" s="146"/>
      <c r="BE20" s="16"/>
      <c r="BF20" s="16"/>
      <c r="BG20" s="17"/>
      <c r="BH20" s="149"/>
      <c r="BI20" s="150"/>
      <c r="BJ20" s="63"/>
      <c r="BK20" s="106"/>
      <c r="BL20" s="107"/>
      <c r="BM20" s="254"/>
      <c r="BN20" s="255"/>
      <c r="BO20" s="132">
        <f>'2予選R'!AC34</f>
        <v>4</v>
      </c>
      <c r="BP20" s="132"/>
      <c r="BQ20" s="243"/>
      <c r="BR20" s="244"/>
      <c r="BS20" s="109"/>
      <c r="BT20" s="109"/>
      <c r="BU20" s="233"/>
      <c r="BV20" s="202"/>
      <c r="BW20" s="132">
        <f>'2予選R'!AC29</f>
        <v>4</v>
      </c>
      <c r="BX20" s="132"/>
      <c r="BY20" s="234"/>
      <c r="BZ20" s="155"/>
      <c r="CA20" s="132">
        <f>'2予選R'!AF39</f>
        <v>2</v>
      </c>
      <c r="CB20" s="132"/>
      <c r="CC20" s="40"/>
      <c r="CD20" s="40"/>
      <c r="CE20" s="77"/>
      <c r="CF20" s="212">
        <v>22</v>
      </c>
      <c r="CG20" s="213"/>
      <c r="CH20" s="159" t="s">
        <v>60</v>
      </c>
      <c r="CI20" s="160"/>
      <c r="CJ20" s="160"/>
      <c r="CK20" s="160"/>
      <c r="CL20" s="160"/>
      <c r="CM20" s="157"/>
      <c r="CN20" s="158"/>
      <c r="CO20" s="283"/>
      <c r="CP20" s="284"/>
    </row>
    <row r="21" spans="1:94" ht="15" customHeight="1" thickTop="1">
      <c r="A21" s="283"/>
      <c r="B21" s="284"/>
      <c r="C21" s="157"/>
      <c r="D21" s="158"/>
      <c r="E21" s="181"/>
      <c r="F21" s="181"/>
      <c r="G21" s="184"/>
      <c r="H21" s="185"/>
      <c r="I21" s="185"/>
      <c r="J21" s="185"/>
      <c r="K21" s="185"/>
      <c r="L21" s="83"/>
      <c r="M21" s="153" t="s">
        <v>81</v>
      </c>
      <c r="N21" s="154"/>
      <c r="O21" s="169"/>
      <c r="P21" s="169"/>
      <c r="Q21" s="2"/>
      <c r="R21" s="73"/>
      <c r="S21" s="169"/>
      <c r="T21" s="169"/>
      <c r="U21" s="202"/>
      <c r="V21" s="203"/>
      <c r="W21" s="109"/>
      <c r="X21" s="109"/>
      <c r="Y21" s="33"/>
      <c r="Z21" s="33"/>
      <c r="AA21" s="169"/>
      <c r="AB21" s="169"/>
      <c r="AC21" s="202"/>
      <c r="AD21" s="203"/>
      <c r="AE21" s="106"/>
      <c r="AF21" s="113"/>
      <c r="AG21" s="67"/>
      <c r="AH21" s="151"/>
      <c r="AI21" s="152"/>
      <c r="AM21" s="144"/>
      <c r="AN21" s="144"/>
      <c r="AO21" s="144"/>
      <c r="AP21" s="2"/>
      <c r="AQ21" s="2"/>
      <c r="AR21" s="14"/>
      <c r="AS21" s="99"/>
      <c r="AT21" s="299"/>
      <c r="AU21" s="300"/>
      <c r="AV21" s="300"/>
      <c r="AW21" s="301"/>
      <c r="AX21" s="14"/>
      <c r="AY21" s="20"/>
      <c r="AZ21" s="14"/>
      <c r="BA21" s="14"/>
      <c r="BB21" s="144"/>
      <c r="BC21" s="144"/>
      <c r="BD21" s="144"/>
      <c r="BE21" s="14"/>
      <c r="BF21" s="14"/>
      <c r="BG21" s="19"/>
      <c r="BH21" s="151"/>
      <c r="BI21" s="152"/>
      <c r="BJ21" s="63"/>
      <c r="BK21" s="106"/>
      <c r="BL21" s="108"/>
      <c r="BM21" s="254"/>
      <c r="BN21" s="255"/>
      <c r="BO21" s="132"/>
      <c r="BP21" s="132"/>
      <c r="BQ21" s="33"/>
      <c r="BR21" s="33"/>
      <c r="BS21" s="109"/>
      <c r="BT21" s="109"/>
      <c r="BU21" s="233"/>
      <c r="BV21" s="202"/>
      <c r="BW21" s="132"/>
      <c r="BX21" s="132"/>
      <c r="BY21" s="2"/>
      <c r="BZ21" s="73"/>
      <c r="CA21" s="132"/>
      <c r="CB21" s="132"/>
      <c r="CC21" s="232" t="s">
        <v>87</v>
      </c>
      <c r="CD21" s="153"/>
      <c r="CE21" s="74"/>
      <c r="CF21" s="214"/>
      <c r="CG21" s="215"/>
      <c r="CH21" s="161"/>
      <c r="CI21" s="162"/>
      <c r="CJ21" s="162"/>
      <c r="CK21" s="162"/>
      <c r="CL21" s="162"/>
      <c r="CM21" s="157"/>
      <c r="CN21" s="158"/>
      <c r="CO21" s="283"/>
      <c r="CP21" s="284"/>
    </row>
    <row r="22" spans="1:94" ht="15" customHeight="1" thickBot="1">
      <c r="A22" s="283"/>
      <c r="B22" s="284"/>
      <c r="C22" s="157"/>
      <c r="D22" s="158"/>
      <c r="E22" s="181">
        <v>7</v>
      </c>
      <c r="F22" s="181"/>
      <c r="G22" s="184" t="s">
        <v>49</v>
      </c>
      <c r="H22" s="185"/>
      <c r="I22" s="185"/>
      <c r="J22" s="185"/>
      <c r="K22" s="185"/>
      <c r="L22" s="83"/>
      <c r="M22" s="155"/>
      <c r="N22" s="156"/>
      <c r="O22" s="169">
        <f>'１予選R'!AJ39</f>
        <v>4</v>
      </c>
      <c r="P22" s="169"/>
      <c r="Q22" s="2"/>
      <c r="R22" s="2"/>
      <c r="S22" s="2"/>
      <c r="T22" s="2"/>
      <c r="U22" s="130"/>
      <c r="V22" s="131"/>
      <c r="W22" s="169">
        <f>'１予選R'!AJ34</f>
        <v>2</v>
      </c>
      <c r="X22" s="169"/>
      <c r="Y22" s="2"/>
      <c r="Z22" s="2"/>
      <c r="AA22" s="2"/>
      <c r="AB22" s="2"/>
      <c r="AC22" s="130"/>
      <c r="AD22" s="131"/>
      <c r="AE22" s="169">
        <f>'１予選R'!AJ29</f>
        <v>1</v>
      </c>
      <c r="AF22" s="170"/>
      <c r="AG22" s="67"/>
      <c r="AH22" s="68"/>
      <c r="AI22" s="68"/>
      <c r="AJ22" s="14"/>
      <c r="AK22" s="14"/>
      <c r="AL22" s="14"/>
      <c r="AM22" s="14"/>
      <c r="AN22" s="14"/>
      <c r="AP22" s="2"/>
      <c r="AQ22" s="2"/>
      <c r="AR22" s="14"/>
      <c r="AS22" s="115"/>
      <c r="AT22" s="23"/>
      <c r="AU22" s="117"/>
      <c r="AV22" s="2"/>
      <c r="AW22" s="23"/>
      <c r="AX22" s="24"/>
      <c r="AY22" s="14"/>
      <c r="AZ22" s="14"/>
      <c r="BA22" s="14"/>
      <c r="BB22" s="14"/>
      <c r="BF22" s="14"/>
      <c r="BG22" s="14"/>
      <c r="BH22" s="68"/>
      <c r="BI22" s="68"/>
      <c r="BJ22" s="50"/>
      <c r="BK22" s="132">
        <f>'2予選R'!AJ29</f>
        <v>4</v>
      </c>
      <c r="BL22" s="132"/>
      <c r="BM22" s="243"/>
      <c r="BN22" s="244"/>
      <c r="BO22" s="2"/>
      <c r="BP22" s="2"/>
      <c r="BQ22" s="2"/>
      <c r="BR22" s="2"/>
      <c r="BS22" s="144">
        <f>'2予選R'!AJ34</f>
        <v>4</v>
      </c>
      <c r="BT22" s="144"/>
      <c r="BU22" s="234"/>
      <c r="BV22" s="155"/>
      <c r="BW22" s="2"/>
      <c r="BX22" s="27"/>
      <c r="BY22" s="2"/>
      <c r="BZ22" s="2"/>
      <c r="CA22" s="132">
        <f>'2予選R'!AJ39</f>
        <v>3</v>
      </c>
      <c r="CB22" s="132"/>
      <c r="CC22" s="234"/>
      <c r="CD22" s="155"/>
      <c r="CE22" s="74"/>
      <c r="CF22" s="258">
        <v>23</v>
      </c>
      <c r="CG22" s="259"/>
      <c r="CH22" s="228" t="s">
        <v>61</v>
      </c>
      <c r="CI22" s="229"/>
      <c r="CJ22" s="229"/>
      <c r="CK22" s="229"/>
      <c r="CL22" s="229"/>
      <c r="CM22" s="157"/>
      <c r="CN22" s="158"/>
      <c r="CO22" s="283"/>
      <c r="CP22" s="284"/>
    </row>
    <row r="23" spans="1:94" ht="15" customHeight="1" thickBot="1" thickTop="1">
      <c r="A23" s="283"/>
      <c r="B23" s="284"/>
      <c r="C23" s="157"/>
      <c r="D23" s="158"/>
      <c r="E23" s="227"/>
      <c r="F23" s="227"/>
      <c r="G23" s="159"/>
      <c r="H23" s="160"/>
      <c r="I23" s="160"/>
      <c r="J23" s="160"/>
      <c r="K23" s="160"/>
      <c r="L23" s="83"/>
      <c r="M23" s="78"/>
      <c r="N23" s="78"/>
      <c r="O23" s="171"/>
      <c r="P23" s="171"/>
      <c r="Q23" s="47"/>
      <c r="R23" s="47"/>
      <c r="S23" s="47"/>
      <c r="T23" s="47"/>
      <c r="U23" s="28"/>
      <c r="V23" s="28"/>
      <c r="W23" s="171"/>
      <c r="X23" s="171"/>
      <c r="Y23" s="78"/>
      <c r="Z23" s="78"/>
      <c r="AA23" s="78"/>
      <c r="AB23" s="47"/>
      <c r="AC23" s="47"/>
      <c r="AD23" s="47"/>
      <c r="AE23" s="171"/>
      <c r="AF23" s="172"/>
      <c r="AG23" s="67"/>
      <c r="AH23" s="64"/>
      <c r="AI23" s="64"/>
      <c r="AJ23" s="2"/>
      <c r="AK23" s="2"/>
      <c r="AL23" s="2"/>
      <c r="AP23" s="175" t="s">
        <v>76</v>
      </c>
      <c r="AQ23" s="175"/>
      <c r="AR23" s="175"/>
      <c r="AS23" s="120"/>
      <c r="AT23" s="121"/>
      <c r="AU23" s="88"/>
      <c r="AV23" s="22"/>
      <c r="AW23" s="60"/>
      <c r="AX23" s="61"/>
      <c r="AY23" s="174" t="s">
        <v>77</v>
      </c>
      <c r="AZ23" s="175"/>
      <c r="BA23" s="175"/>
      <c r="BF23" s="2"/>
      <c r="BG23" s="2"/>
      <c r="BH23" s="64"/>
      <c r="BI23" s="64"/>
      <c r="BJ23" s="50"/>
      <c r="BK23" s="132"/>
      <c r="BL23" s="132"/>
      <c r="BM23" s="2"/>
      <c r="BN23" s="2"/>
      <c r="BO23" s="40"/>
      <c r="BP23" s="2"/>
      <c r="BQ23" s="40"/>
      <c r="BR23" s="40"/>
      <c r="BS23" s="144"/>
      <c r="BT23" s="144"/>
      <c r="BU23" s="33"/>
      <c r="BV23" s="33"/>
      <c r="BW23" s="2"/>
      <c r="BX23" s="27"/>
      <c r="BY23" s="40"/>
      <c r="BZ23" s="2"/>
      <c r="CA23" s="132"/>
      <c r="CB23" s="132"/>
      <c r="CC23" s="40"/>
      <c r="CD23" s="40"/>
      <c r="CE23" s="77"/>
      <c r="CF23" s="260"/>
      <c r="CG23" s="261"/>
      <c r="CH23" s="310"/>
      <c r="CI23" s="311"/>
      <c r="CJ23" s="311"/>
      <c r="CK23" s="311"/>
      <c r="CL23" s="311"/>
      <c r="CM23" s="125"/>
      <c r="CN23" s="127"/>
      <c r="CO23" s="283"/>
      <c r="CP23" s="284"/>
    </row>
    <row r="24" spans="1:94" ht="15" customHeight="1" thickBot="1" thickTop="1">
      <c r="A24" s="283"/>
      <c r="B24" s="284"/>
      <c r="C24" s="122" t="s">
        <v>6</v>
      </c>
      <c r="D24" s="124"/>
      <c r="E24" s="193">
        <v>8</v>
      </c>
      <c r="F24" s="193"/>
      <c r="G24" s="196" t="s">
        <v>50</v>
      </c>
      <c r="H24" s="197"/>
      <c r="I24" s="197"/>
      <c r="J24" s="197"/>
      <c r="K24" s="197"/>
      <c r="L24" s="82"/>
      <c r="M24" s="39"/>
      <c r="N24" s="39"/>
      <c r="O24" s="39"/>
      <c r="P24" s="207">
        <f>'１予選R'!R53</f>
        <v>3</v>
      </c>
      <c r="Q24" s="207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9"/>
      <c r="AC24" s="39"/>
      <c r="AD24" s="39"/>
      <c r="AE24" s="207">
        <f>'１予選R'!Y53</f>
        <v>3</v>
      </c>
      <c r="AF24" s="208"/>
      <c r="AG24" s="36"/>
      <c r="AH24" s="65"/>
      <c r="AI24" s="65"/>
      <c r="AL24" s="2"/>
      <c r="AP24" s="175"/>
      <c r="AQ24" s="175"/>
      <c r="AR24" s="175"/>
      <c r="AS24" s="177">
        <v>4</v>
      </c>
      <c r="AT24" s="144"/>
      <c r="AU24" s="144"/>
      <c r="AV24" s="146">
        <v>0</v>
      </c>
      <c r="AW24" s="146"/>
      <c r="AX24" s="178"/>
      <c r="AY24" s="175"/>
      <c r="AZ24" s="175"/>
      <c r="BA24" s="175"/>
      <c r="BE24" s="2"/>
      <c r="BF24" s="2"/>
      <c r="BG24" s="2"/>
      <c r="BH24" s="65"/>
      <c r="BI24" s="65"/>
      <c r="BJ24" s="50"/>
      <c r="BK24" s="220">
        <f>'2予選R'!Y53</f>
        <v>2</v>
      </c>
      <c r="BL24" s="146"/>
      <c r="BM24" s="42"/>
      <c r="BN24" s="42"/>
      <c r="BO24" s="42"/>
      <c r="BP24" s="25"/>
      <c r="BQ24" s="25"/>
      <c r="BR24" s="38"/>
      <c r="BS24" s="38"/>
      <c r="BT24" s="42"/>
      <c r="BU24" s="42"/>
      <c r="BV24" s="42"/>
      <c r="BW24" s="25"/>
      <c r="BX24" s="25"/>
      <c r="BY24" s="25"/>
      <c r="BZ24" s="146">
        <f>'2予選R'!R53</f>
        <v>2</v>
      </c>
      <c r="CA24" s="146"/>
      <c r="CB24" s="42"/>
      <c r="CC24" s="42"/>
      <c r="CD24" s="42"/>
      <c r="CE24" s="81"/>
      <c r="CF24" s="256">
        <v>24</v>
      </c>
      <c r="CG24" s="204"/>
      <c r="CH24" s="205" t="s">
        <v>65</v>
      </c>
      <c r="CI24" s="206"/>
      <c r="CJ24" s="206"/>
      <c r="CK24" s="206"/>
      <c r="CL24" s="206"/>
      <c r="CM24" s="122" t="s">
        <v>66</v>
      </c>
      <c r="CN24" s="124"/>
      <c r="CO24" s="283"/>
      <c r="CP24" s="284"/>
    </row>
    <row r="25" spans="1:94" ht="15" customHeight="1" thickTop="1">
      <c r="A25" s="283"/>
      <c r="B25" s="284"/>
      <c r="C25" s="157"/>
      <c r="D25" s="158"/>
      <c r="E25" s="195"/>
      <c r="F25" s="195"/>
      <c r="G25" s="198"/>
      <c r="H25" s="199"/>
      <c r="I25" s="199"/>
      <c r="J25" s="199"/>
      <c r="K25" s="199"/>
      <c r="L25" s="83"/>
      <c r="M25" s="128" t="s">
        <v>95</v>
      </c>
      <c r="N25" s="128"/>
      <c r="O25" s="129"/>
      <c r="P25" s="132"/>
      <c r="Q25" s="132"/>
      <c r="R25" s="2"/>
      <c r="S25" s="2"/>
      <c r="T25" s="2"/>
      <c r="U25" s="2"/>
      <c r="V25" s="2"/>
      <c r="W25" s="2"/>
      <c r="X25" s="2"/>
      <c r="Y25" s="2"/>
      <c r="Z25" s="2"/>
      <c r="AA25" s="2"/>
      <c r="AB25" s="128" t="s">
        <v>97</v>
      </c>
      <c r="AC25" s="128"/>
      <c r="AD25" s="129"/>
      <c r="AE25" s="132"/>
      <c r="AF25" s="200"/>
      <c r="AG25" s="36"/>
      <c r="AH25" s="147" t="s">
        <v>123</v>
      </c>
      <c r="AI25" s="148"/>
      <c r="AJ25" s="20"/>
      <c r="AK25" s="14"/>
      <c r="AL25" s="14"/>
      <c r="AM25" s="144">
        <v>5</v>
      </c>
      <c r="AN25" s="144"/>
      <c r="AO25" s="144"/>
      <c r="AP25" s="2"/>
      <c r="AQ25" s="14"/>
      <c r="AR25" s="14"/>
      <c r="AS25" s="177"/>
      <c r="AT25" s="144"/>
      <c r="AU25" s="144"/>
      <c r="AV25" s="144"/>
      <c r="AW25" s="144"/>
      <c r="AX25" s="179"/>
      <c r="AY25" s="99"/>
      <c r="AZ25" s="14"/>
      <c r="BA25" s="2"/>
      <c r="BB25" s="144">
        <v>3</v>
      </c>
      <c r="BC25" s="144"/>
      <c r="BD25" s="144"/>
      <c r="BE25" s="2"/>
      <c r="BF25" s="2"/>
      <c r="BG25" s="3"/>
      <c r="BH25" s="147" t="s">
        <v>124</v>
      </c>
      <c r="BI25" s="148"/>
      <c r="BJ25" s="63"/>
      <c r="BK25" s="177"/>
      <c r="BL25" s="144"/>
      <c r="BM25" s="134" t="s">
        <v>108</v>
      </c>
      <c r="BN25" s="135"/>
      <c r="BO25" s="135"/>
      <c r="BP25" s="2"/>
      <c r="BQ25" s="2"/>
      <c r="BR25" s="41"/>
      <c r="BS25" s="41"/>
      <c r="BT25" s="43"/>
      <c r="BU25" s="43"/>
      <c r="BV25" s="43"/>
      <c r="BW25" s="2"/>
      <c r="BX25" s="2"/>
      <c r="BY25" s="2"/>
      <c r="BZ25" s="144"/>
      <c r="CA25" s="144"/>
      <c r="CB25" s="140" t="s">
        <v>106</v>
      </c>
      <c r="CC25" s="141"/>
      <c r="CD25" s="141"/>
      <c r="CE25" s="85"/>
      <c r="CF25" s="180"/>
      <c r="CG25" s="181"/>
      <c r="CH25" s="184"/>
      <c r="CI25" s="185"/>
      <c r="CJ25" s="185"/>
      <c r="CK25" s="185"/>
      <c r="CL25" s="185"/>
      <c r="CM25" s="157"/>
      <c r="CN25" s="158"/>
      <c r="CO25" s="283"/>
      <c r="CP25" s="284"/>
    </row>
    <row r="26" spans="1:94" ht="15" customHeight="1" thickBot="1">
      <c r="A26" s="283"/>
      <c r="B26" s="284"/>
      <c r="C26" s="157"/>
      <c r="D26" s="158"/>
      <c r="E26" s="181">
        <v>9</v>
      </c>
      <c r="F26" s="181"/>
      <c r="G26" s="184" t="s">
        <v>51</v>
      </c>
      <c r="H26" s="185"/>
      <c r="I26" s="185"/>
      <c r="J26" s="185"/>
      <c r="K26" s="185"/>
      <c r="L26" s="83"/>
      <c r="M26" s="130"/>
      <c r="N26" s="130"/>
      <c r="O26" s="131"/>
      <c r="P26" s="132">
        <f>'１予選R'!V53</f>
        <v>2</v>
      </c>
      <c r="Q26" s="132"/>
      <c r="R26" s="2"/>
      <c r="S26" s="2"/>
      <c r="T26" s="33"/>
      <c r="U26" s="40"/>
      <c r="V26" s="40"/>
      <c r="W26" s="169">
        <f>'１予選R'!Y58</f>
        <v>2</v>
      </c>
      <c r="X26" s="169"/>
      <c r="Y26" s="2"/>
      <c r="Z26" s="2"/>
      <c r="AA26" s="2"/>
      <c r="AB26" s="202"/>
      <c r="AC26" s="202"/>
      <c r="AD26" s="203"/>
      <c r="AE26" s="111"/>
      <c r="AF26" s="112"/>
      <c r="AG26" s="36"/>
      <c r="AH26" s="149"/>
      <c r="AI26" s="150"/>
      <c r="AJ26" s="20"/>
      <c r="AK26" s="14"/>
      <c r="AL26" s="14"/>
      <c r="AM26" s="144"/>
      <c r="AN26" s="144"/>
      <c r="AO26" s="144"/>
      <c r="AP26" s="14"/>
      <c r="AQ26" s="14"/>
      <c r="AR26" s="14"/>
      <c r="AS26" s="20"/>
      <c r="AT26" s="235" t="s">
        <v>78</v>
      </c>
      <c r="AU26" s="236"/>
      <c r="AV26" s="236"/>
      <c r="AW26" s="236"/>
      <c r="AX26" s="14"/>
      <c r="AY26" s="99"/>
      <c r="AZ26" s="14"/>
      <c r="BA26" s="14"/>
      <c r="BB26" s="144"/>
      <c r="BC26" s="144"/>
      <c r="BD26" s="144"/>
      <c r="BE26" s="2"/>
      <c r="BF26" s="2"/>
      <c r="BG26" s="3"/>
      <c r="BH26" s="149"/>
      <c r="BI26" s="150"/>
      <c r="BJ26" s="63"/>
      <c r="BK26" s="110"/>
      <c r="BL26" s="105"/>
      <c r="BM26" s="136"/>
      <c r="BN26" s="137"/>
      <c r="BO26" s="137"/>
      <c r="BP26" s="2"/>
      <c r="BQ26" s="2"/>
      <c r="BR26" s="2"/>
      <c r="BS26" s="132">
        <f>'2予選R'!Y58</f>
        <v>1</v>
      </c>
      <c r="BT26" s="132"/>
      <c r="BU26" s="43"/>
      <c r="BV26" s="43"/>
      <c r="BW26" s="43"/>
      <c r="BX26" s="2"/>
      <c r="BY26" s="2"/>
      <c r="BZ26" s="144">
        <f>'2予選R'!V53</f>
        <v>3</v>
      </c>
      <c r="CA26" s="144"/>
      <c r="CB26" s="142"/>
      <c r="CC26" s="143"/>
      <c r="CD26" s="143"/>
      <c r="CE26" s="85"/>
      <c r="CF26" s="180">
        <v>25</v>
      </c>
      <c r="CG26" s="181"/>
      <c r="CH26" s="184" t="s">
        <v>67</v>
      </c>
      <c r="CI26" s="185"/>
      <c r="CJ26" s="185"/>
      <c r="CK26" s="185"/>
      <c r="CL26" s="185"/>
      <c r="CM26" s="157"/>
      <c r="CN26" s="158"/>
      <c r="CO26" s="283"/>
      <c r="CP26" s="284"/>
    </row>
    <row r="27" spans="1:94" ht="15" customHeight="1" thickTop="1">
      <c r="A27" s="283"/>
      <c r="B27" s="284"/>
      <c r="C27" s="157"/>
      <c r="D27" s="158"/>
      <c r="E27" s="181"/>
      <c r="F27" s="181"/>
      <c r="G27" s="184"/>
      <c r="H27" s="185"/>
      <c r="I27" s="185"/>
      <c r="J27" s="185"/>
      <c r="K27" s="185"/>
      <c r="L27" s="83"/>
      <c r="M27" s="33"/>
      <c r="N27" s="33"/>
      <c r="O27" s="33"/>
      <c r="P27" s="132"/>
      <c r="Q27" s="132"/>
      <c r="R27" s="2"/>
      <c r="S27" s="2"/>
      <c r="T27" s="153" t="s">
        <v>96</v>
      </c>
      <c r="U27" s="153"/>
      <c r="V27" s="154"/>
      <c r="W27" s="169"/>
      <c r="X27" s="169"/>
      <c r="Y27" s="2"/>
      <c r="Z27" s="2"/>
      <c r="AA27" s="2"/>
      <c r="AB27" s="202"/>
      <c r="AC27" s="202"/>
      <c r="AD27" s="203"/>
      <c r="AE27" s="111"/>
      <c r="AF27" s="112"/>
      <c r="AG27" s="36"/>
      <c r="AH27" s="149"/>
      <c r="AI27" s="150"/>
      <c r="AJ27" s="100"/>
      <c r="AK27" s="101"/>
      <c r="AL27" s="101"/>
      <c r="AM27" s="102"/>
      <c r="AN27" s="93"/>
      <c r="AO27" s="93"/>
      <c r="AP27" s="103"/>
      <c r="AQ27" s="2"/>
      <c r="AR27" s="3"/>
      <c r="AT27" s="236"/>
      <c r="AU27" s="236"/>
      <c r="AV27" s="236"/>
      <c r="AW27" s="236"/>
      <c r="AY27" s="118"/>
      <c r="AZ27" s="59"/>
      <c r="BA27" s="59"/>
      <c r="BB27" s="98"/>
      <c r="BC27" s="93"/>
      <c r="BD27" s="93"/>
      <c r="BE27" s="101"/>
      <c r="BF27" s="101"/>
      <c r="BG27" s="101"/>
      <c r="BH27" s="149"/>
      <c r="BI27" s="150"/>
      <c r="BJ27" s="63"/>
      <c r="BK27" s="110"/>
      <c r="BL27" s="105"/>
      <c r="BM27" s="136"/>
      <c r="BN27" s="137"/>
      <c r="BO27" s="137"/>
      <c r="BP27" s="2"/>
      <c r="BQ27" s="2"/>
      <c r="BR27" s="2"/>
      <c r="BS27" s="132"/>
      <c r="BT27" s="132"/>
      <c r="BU27" s="140" t="s">
        <v>107</v>
      </c>
      <c r="BV27" s="141"/>
      <c r="BW27" s="141"/>
      <c r="BX27" s="2"/>
      <c r="BY27" s="2"/>
      <c r="BZ27" s="144"/>
      <c r="CA27" s="144"/>
      <c r="CB27" s="37"/>
      <c r="CC27" s="37"/>
      <c r="CD27" s="37"/>
      <c r="CE27" s="75"/>
      <c r="CF27" s="180"/>
      <c r="CG27" s="181"/>
      <c r="CH27" s="184"/>
      <c r="CI27" s="185"/>
      <c r="CJ27" s="185"/>
      <c r="CK27" s="185"/>
      <c r="CL27" s="185"/>
      <c r="CM27" s="157"/>
      <c r="CN27" s="158"/>
      <c r="CO27" s="283"/>
      <c r="CP27" s="284"/>
    </row>
    <row r="28" spans="1:94" ht="15" customHeight="1" thickBot="1">
      <c r="A28" s="283"/>
      <c r="B28" s="284"/>
      <c r="C28" s="157"/>
      <c r="D28" s="158"/>
      <c r="E28" s="181">
        <v>10</v>
      </c>
      <c r="F28" s="181"/>
      <c r="G28" s="184" t="s">
        <v>52</v>
      </c>
      <c r="H28" s="185"/>
      <c r="I28" s="185"/>
      <c r="J28" s="185"/>
      <c r="K28" s="185"/>
      <c r="L28" s="83"/>
      <c r="M28" s="6"/>
      <c r="N28" s="6"/>
      <c r="O28" s="6"/>
      <c r="P28" s="6"/>
      <c r="Q28" s="6"/>
      <c r="R28" s="2"/>
      <c r="S28" s="2"/>
      <c r="T28" s="155"/>
      <c r="U28" s="155"/>
      <c r="V28" s="156"/>
      <c r="W28" s="132">
        <f>'１予選R'!AC58</f>
        <v>3</v>
      </c>
      <c r="X28" s="132"/>
      <c r="Y28" s="2"/>
      <c r="Z28" s="2"/>
      <c r="AA28" s="2"/>
      <c r="AB28" s="130"/>
      <c r="AC28" s="130"/>
      <c r="AD28" s="131"/>
      <c r="AE28" s="132">
        <f>'１予選R'!AC53</f>
        <v>2</v>
      </c>
      <c r="AF28" s="200"/>
      <c r="AG28" s="66"/>
      <c r="AH28" s="151"/>
      <c r="AI28" s="152"/>
      <c r="AJ28" s="36"/>
      <c r="AK28" s="2"/>
      <c r="AL28" s="2"/>
      <c r="AM28" s="2"/>
      <c r="AN28" s="14"/>
      <c r="AO28" s="14"/>
      <c r="AP28" s="103"/>
      <c r="AQ28" s="2"/>
      <c r="AR28" s="3"/>
      <c r="AY28" s="118"/>
      <c r="AZ28" s="59"/>
      <c r="BA28" s="59"/>
      <c r="BB28" s="99"/>
      <c r="BC28" s="14"/>
      <c r="BD28" s="14"/>
      <c r="BE28" s="2"/>
      <c r="BF28" s="2"/>
      <c r="BG28" s="2"/>
      <c r="BH28" s="151"/>
      <c r="BI28" s="152"/>
      <c r="BJ28" s="63"/>
      <c r="BK28" s="177">
        <f>'2予選R'!AC53</f>
        <v>1</v>
      </c>
      <c r="BL28" s="144"/>
      <c r="BM28" s="138"/>
      <c r="BN28" s="139"/>
      <c r="BO28" s="139"/>
      <c r="BP28" s="2"/>
      <c r="BQ28" s="2"/>
      <c r="BR28" s="2"/>
      <c r="BS28" s="132">
        <f>'2予選R'!AC58</f>
        <v>3</v>
      </c>
      <c r="BT28" s="132"/>
      <c r="BU28" s="142"/>
      <c r="BV28" s="143"/>
      <c r="BW28" s="143"/>
      <c r="BX28" s="45"/>
      <c r="BY28" s="45"/>
      <c r="BZ28" s="37"/>
      <c r="CA28" s="37"/>
      <c r="CB28" s="37"/>
      <c r="CC28" s="43"/>
      <c r="CD28" s="2"/>
      <c r="CE28" s="3"/>
      <c r="CF28" s="194">
        <v>26</v>
      </c>
      <c r="CG28" s="195"/>
      <c r="CH28" s="198" t="s">
        <v>4</v>
      </c>
      <c r="CI28" s="199"/>
      <c r="CJ28" s="199"/>
      <c r="CK28" s="199"/>
      <c r="CL28" s="199"/>
      <c r="CM28" s="157"/>
      <c r="CN28" s="158"/>
      <c r="CO28" s="283"/>
      <c r="CP28" s="284"/>
    </row>
    <row r="29" spans="1:94" ht="15" customHeight="1" thickTop="1">
      <c r="A29" s="283"/>
      <c r="B29" s="284"/>
      <c r="C29" s="125"/>
      <c r="D29" s="127"/>
      <c r="E29" s="183"/>
      <c r="F29" s="183"/>
      <c r="G29" s="186"/>
      <c r="H29" s="187"/>
      <c r="I29" s="187"/>
      <c r="J29" s="187"/>
      <c r="K29" s="187"/>
      <c r="L29" s="84"/>
      <c r="M29" s="80"/>
      <c r="N29" s="80"/>
      <c r="O29" s="80"/>
      <c r="P29" s="80"/>
      <c r="Q29" s="80"/>
      <c r="R29" s="47"/>
      <c r="S29" s="47"/>
      <c r="T29" s="28"/>
      <c r="U29" s="28"/>
      <c r="V29" s="28"/>
      <c r="W29" s="133"/>
      <c r="X29" s="133"/>
      <c r="Y29" s="47"/>
      <c r="Z29" s="47"/>
      <c r="AA29" s="47"/>
      <c r="AB29" s="28"/>
      <c r="AC29" s="28"/>
      <c r="AD29" s="28"/>
      <c r="AE29" s="133"/>
      <c r="AF29" s="201"/>
      <c r="AG29" s="66"/>
      <c r="AH29" s="64"/>
      <c r="AI29" s="64"/>
      <c r="AJ29" s="14"/>
      <c r="AM29" s="2"/>
      <c r="AN29" s="23"/>
      <c r="AO29" s="23"/>
      <c r="AP29" s="103"/>
      <c r="AQ29" s="2"/>
      <c r="AR29" s="3"/>
      <c r="AY29" s="103"/>
      <c r="AZ29" s="2"/>
      <c r="BA29" s="2"/>
      <c r="BB29" s="115"/>
      <c r="BC29" s="23"/>
      <c r="BD29" s="14"/>
      <c r="BE29" s="14"/>
      <c r="BF29" s="14"/>
      <c r="BG29" s="14"/>
      <c r="BH29" s="68"/>
      <c r="BI29" s="68"/>
      <c r="BJ29" s="50"/>
      <c r="BK29" s="188"/>
      <c r="BL29" s="189"/>
      <c r="BM29" s="31"/>
      <c r="BN29" s="31"/>
      <c r="BO29" s="31"/>
      <c r="BP29" s="47"/>
      <c r="BQ29" s="47"/>
      <c r="BR29" s="47"/>
      <c r="BS29" s="133"/>
      <c r="BT29" s="133"/>
      <c r="BU29" s="31"/>
      <c r="BV29" s="31"/>
      <c r="BW29" s="31"/>
      <c r="BX29" s="46"/>
      <c r="BY29" s="46"/>
      <c r="BZ29" s="44"/>
      <c r="CA29" s="44"/>
      <c r="CB29" s="44"/>
      <c r="CC29" s="31"/>
      <c r="CD29" s="47"/>
      <c r="CE29" s="5"/>
      <c r="CF29" s="257"/>
      <c r="CG29" s="209"/>
      <c r="CH29" s="210"/>
      <c r="CI29" s="211"/>
      <c r="CJ29" s="211"/>
      <c r="CK29" s="211"/>
      <c r="CL29" s="211"/>
      <c r="CM29" s="125"/>
      <c r="CN29" s="127"/>
      <c r="CO29" s="283"/>
      <c r="CP29" s="284"/>
    </row>
    <row r="30" spans="1:94" ht="15" customHeight="1" thickBot="1">
      <c r="A30" s="283"/>
      <c r="B30" s="284"/>
      <c r="C30" s="157" t="s">
        <v>9</v>
      </c>
      <c r="D30" s="158"/>
      <c r="E30" s="292">
        <v>11</v>
      </c>
      <c r="F30" s="292"/>
      <c r="G30" s="161" t="s">
        <v>3</v>
      </c>
      <c r="H30" s="162"/>
      <c r="I30" s="162"/>
      <c r="J30" s="162"/>
      <c r="K30" s="162"/>
      <c r="L30" s="83"/>
      <c r="M30" s="39"/>
      <c r="N30" s="39"/>
      <c r="O30" s="39"/>
      <c r="P30" s="207">
        <f>'１予選R'!R72</f>
        <v>4</v>
      </c>
      <c r="Q30" s="207"/>
      <c r="R30" s="25"/>
      <c r="S30" s="25"/>
      <c r="T30" s="25"/>
      <c r="U30" s="32"/>
      <c r="V30" s="39"/>
      <c r="W30" s="39"/>
      <c r="X30" s="10"/>
      <c r="Y30" s="10"/>
      <c r="Z30" s="25"/>
      <c r="AA30" s="25"/>
      <c r="AB30" s="39"/>
      <c r="AC30" s="39"/>
      <c r="AD30" s="39"/>
      <c r="AE30" s="207">
        <f>'１予選R'!Y72</f>
        <v>2</v>
      </c>
      <c r="AF30" s="208"/>
      <c r="AG30" s="36"/>
      <c r="AH30" s="65"/>
      <c r="AI30" s="65"/>
      <c r="AJ30" s="14"/>
      <c r="AK30" s="14"/>
      <c r="AL30" s="14"/>
      <c r="AM30" s="14"/>
      <c r="AN30" s="23"/>
      <c r="AO30" s="23"/>
      <c r="AP30" s="103"/>
      <c r="AQ30" s="2"/>
      <c r="AR30" s="3"/>
      <c r="AY30" s="103"/>
      <c r="AZ30" s="2"/>
      <c r="BA30" s="2"/>
      <c r="BB30" s="115"/>
      <c r="BC30" s="23"/>
      <c r="BD30" s="14"/>
      <c r="BE30" s="14"/>
      <c r="BF30" s="14"/>
      <c r="BG30" s="14"/>
      <c r="BH30" s="65"/>
      <c r="BI30" s="65"/>
      <c r="BJ30" s="50"/>
      <c r="BK30" s="220">
        <f>'2予選R'!Y72</f>
        <v>3</v>
      </c>
      <c r="BL30" s="146"/>
      <c r="BM30" s="42"/>
      <c r="BN30" s="42"/>
      <c r="BO30" s="42"/>
      <c r="BP30" s="25"/>
      <c r="BQ30" s="25"/>
      <c r="BR30" s="38"/>
      <c r="BS30" s="38"/>
      <c r="BT30" s="42"/>
      <c r="BU30" s="42"/>
      <c r="BV30" s="42"/>
      <c r="BW30" s="25"/>
      <c r="BX30" s="25"/>
      <c r="BY30" s="25"/>
      <c r="BZ30" s="146">
        <f>'2予選R'!R72</f>
        <v>4</v>
      </c>
      <c r="CA30" s="146"/>
      <c r="CB30" s="42"/>
      <c r="CC30" s="42"/>
      <c r="CD30" s="42"/>
      <c r="CE30" s="85"/>
      <c r="CF30" s="237">
        <v>27</v>
      </c>
      <c r="CG30" s="238"/>
      <c r="CH30" s="230" t="s">
        <v>62</v>
      </c>
      <c r="CI30" s="231"/>
      <c r="CJ30" s="231"/>
      <c r="CK30" s="231"/>
      <c r="CL30" s="231"/>
      <c r="CM30" s="157" t="s">
        <v>68</v>
      </c>
      <c r="CN30" s="158"/>
      <c r="CO30" s="283"/>
      <c r="CP30" s="284"/>
    </row>
    <row r="31" spans="1:94" ht="15" customHeight="1" thickBot="1" thickTop="1">
      <c r="A31" s="283"/>
      <c r="B31" s="284"/>
      <c r="C31" s="157"/>
      <c r="D31" s="158"/>
      <c r="E31" s="181"/>
      <c r="F31" s="181"/>
      <c r="G31" s="184"/>
      <c r="H31" s="185"/>
      <c r="I31" s="185"/>
      <c r="J31" s="185"/>
      <c r="K31" s="185"/>
      <c r="L31" s="83"/>
      <c r="M31" s="128" t="s">
        <v>98</v>
      </c>
      <c r="N31" s="128"/>
      <c r="O31" s="129"/>
      <c r="P31" s="132"/>
      <c r="Q31" s="132"/>
      <c r="R31" s="2"/>
      <c r="S31" s="2"/>
      <c r="T31" s="2"/>
      <c r="U31" s="33"/>
      <c r="V31" s="40"/>
      <c r="W31" s="40"/>
      <c r="X31" s="11"/>
      <c r="Y31" s="11"/>
      <c r="Z31" s="2"/>
      <c r="AA31" s="2"/>
      <c r="AB31" s="153" t="s">
        <v>100</v>
      </c>
      <c r="AC31" s="153"/>
      <c r="AD31" s="154"/>
      <c r="AE31" s="132"/>
      <c r="AF31" s="200"/>
      <c r="AG31" s="36"/>
      <c r="AH31" s="147" t="s">
        <v>125</v>
      </c>
      <c r="AI31" s="148"/>
      <c r="AJ31" s="144">
        <v>2</v>
      </c>
      <c r="AK31" s="144"/>
      <c r="AL31" s="144"/>
      <c r="AM31" s="174" t="s">
        <v>74</v>
      </c>
      <c r="AN31" s="175"/>
      <c r="AO31" s="175"/>
      <c r="AP31" s="104"/>
      <c r="AQ31" s="87"/>
      <c r="AR31" s="91"/>
      <c r="AS31" s="14"/>
      <c r="AY31" s="119"/>
      <c r="AZ31" s="87"/>
      <c r="BA31" s="116"/>
      <c r="BB31" s="174" t="s">
        <v>79</v>
      </c>
      <c r="BC31" s="175"/>
      <c r="BD31" s="175"/>
      <c r="BE31" s="144">
        <v>4</v>
      </c>
      <c r="BF31" s="144"/>
      <c r="BG31" s="173"/>
      <c r="BH31" s="147" t="s">
        <v>127</v>
      </c>
      <c r="BI31" s="148"/>
      <c r="BJ31" s="63"/>
      <c r="BK31" s="177"/>
      <c r="BL31" s="144"/>
      <c r="BM31" s="134" t="s">
        <v>111</v>
      </c>
      <c r="BN31" s="135"/>
      <c r="BO31" s="135"/>
      <c r="BP31" s="2"/>
      <c r="BQ31" s="2"/>
      <c r="BR31" s="41"/>
      <c r="BS31" s="41"/>
      <c r="BT31" s="43"/>
      <c r="BU31" s="43"/>
      <c r="BV31" s="43"/>
      <c r="BW31" s="2"/>
      <c r="BX31" s="2"/>
      <c r="BY31" s="2"/>
      <c r="BZ31" s="144"/>
      <c r="CA31" s="144"/>
      <c r="CB31" s="134" t="s">
        <v>109</v>
      </c>
      <c r="CC31" s="135"/>
      <c r="CD31" s="135"/>
      <c r="CE31" s="85"/>
      <c r="CF31" s="239"/>
      <c r="CG31" s="240"/>
      <c r="CH31" s="248"/>
      <c r="CI31" s="249"/>
      <c r="CJ31" s="249"/>
      <c r="CK31" s="249"/>
      <c r="CL31" s="249"/>
      <c r="CM31" s="157"/>
      <c r="CN31" s="158"/>
      <c r="CO31" s="283"/>
      <c r="CP31" s="284"/>
    </row>
    <row r="32" spans="1:94" ht="15" customHeight="1" thickBot="1" thickTop="1">
      <c r="A32" s="283"/>
      <c r="B32" s="284"/>
      <c r="C32" s="157"/>
      <c r="D32" s="158"/>
      <c r="E32" s="181">
        <v>12</v>
      </c>
      <c r="F32" s="181"/>
      <c r="G32" s="184" t="s">
        <v>16</v>
      </c>
      <c r="H32" s="185"/>
      <c r="I32" s="185"/>
      <c r="J32" s="185"/>
      <c r="K32" s="185"/>
      <c r="L32" s="83"/>
      <c r="M32" s="130"/>
      <c r="N32" s="130"/>
      <c r="O32" s="131"/>
      <c r="P32" s="132">
        <f>'１予選R'!V72</f>
        <v>1</v>
      </c>
      <c r="Q32" s="132"/>
      <c r="R32" s="2"/>
      <c r="S32" s="2"/>
      <c r="T32" s="33"/>
      <c r="U32" s="40"/>
      <c r="V32" s="40"/>
      <c r="W32" s="169">
        <f>'１予選R'!Y77</f>
        <v>0</v>
      </c>
      <c r="X32" s="169"/>
      <c r="Y32" s="2"/>
      <c r="Z32" s="2"/>
      <c r="AA32" s="2"/>
      <c r="AB32" s="202"/>
      <c r="AC32" s="202"/>
      <c r="AD32" s="203"/>
      <c r="AE32" s="111"/>
      <c r="AF32" s="112"/>
      <c r="AG32" s="36"/>
      <c r="AH32" s="149"/>
      <c r="AI32" s="150"/>
      <c r="AJ32" s="144"/>
      <c r="AK32" s="144"/>
      <c r="AL32" s="144"/>
      <c r="AM32" s="175"/>
      <c r="AN32" s="175"/>
      <c r="AO32" s="223"/>
      <c r="AP32" s="177">
        <v>0</v>
      </c>
      <c r="AQ32" s="144"/>
      <c r="AR32" s="144"/>
      <c r="AS32" s="14"/>
      <c r="AY32" s="216">
        <v>3</v>
      </c>
      <c r="AZ32" s="216"/>
      <c r="BA32" s="217"/>
      <c r="BB32" s="176"/>
      <c r="BC32" s="175"/>
      <c r="BD32" s="175"/>
      <c r="BE32" s="144"/>
      <c r="BF32" s="144"/>
      <c r="BG32" s="173"/>
      <c r="BH32" s="149"/>
      <c r="BI32" s="150"/>
      <c r="BJ32" s="63"/>
      <c r="BK32" s="110"/>
      <c r="BL32" s="105"/>
      <c r="BM32" s="136"/>
      <c r="BN32" s="137"/>
      <c r="BO32" s="137"/>
      <c r="BP32" s="2"/>
      <c r="BQ32" s="2"/>
      <c r="BR32" s="2"/>
      <c r="BS32" s="132">
        <f>'2予選R'!Y77</f>
        <v>1</v>
      </c>
      <c r="BT32" s="132"/>
      <c r="BU32" s="43"/>
      <c r="BV32" s="43"/>
      <c r="BW32" s="43"/>
      <c r="BX32" s="2"/>
      <c r="BY32" s="2"/>
      <c r="BZ32" s="144">
        <f>'2予選R'!V72</f>
        <v>1</v>
      </c>
      <c r="CA32" s="144"/>
      <c r="CB32" s="138"/>
      <c r="CC32" s="139"/>
      <c r="CD32" s="139"/>
      <c r="CE32" s="85"/>
      <c r="CF32" s="212">
        <v>28</v>
      </c>
      <c r="CG32" s="213"/>
      <c r="CH32" s="159" t="s">
        <v>63</v>
      </c>
      <c r="CI32" s="160"/>
      <c r="CJ32" s="160"/>
      <c r="CK32" s="160"/>
      <c r="CL32" s="160"/>
      <c r="CM32" s="157"/>
      <c r="CN32" s="158"/>
      <c r="CO32" s="283"/>
      <c r="CP32" s="284"/>
    </row>
    <row r="33" spans="1:94" ht="15" customHeight="1" thickTop="1">
      <c r="A33" s="283"/>
      <c r="B33" s="284"/>
      <c r="C33" s="157"/>
      <c r="D33" s="158"/>
      <c r="E33" s="181"/>
      <c r="F33" s="181"/>
      <c r="G33" s="184"/>
      <c r="H33" s="185"/>
      <c r="I33" s="185"/>
      <c r="J33" s="185"/>
      <c r="K33" s="185"/>
      <c r="L33" s="83"/>
      <c r="M33" s="33"/>
      <c r="N33" s="33"/>
      <c r="O33" s="33"/>
      <c r="P33" s="132"/>
      <c r="Q33" s="132"/>
      <c r="R33" s="2"/>
      <c r="S33" s="2"/>
      <c r="T33" s="153" t="s">
        <v>99</v>
      </c>
      <c r="U33" s="153"/>
      <c r="V33" s="154"/>
      <c r="W33" s="169"/>
      <c r="X33" s="169"/>
      <c r="Y33" s="2"/>
      <c r="Z33" s="2"/>
      <c r="AA33" s="2"/>
      <c r="AB33" s="202"/>
      <c r="AC33" s="202"/>
      <c r="AD33" s="203"/>
      <c r="AE33" s="111"/>
      <c r="AF33" s="112"/>
      <c r="AG33" s="36"/>
      <c r="AH33" s="149"/>
      <c r="AI33" s="150"/>
      <c r="AJ33" s="15"/>
      <c r="AK33" s="16"/>
      <c r="AL33" s="17"/>
      <c r="AM33" s="2"/>
      <c r="AN33" s="2"/>
      <c r="AO33" s="3"/>
      <c r="AP33" s="177"/>
      <c r="AQ33" s="144"/>
      <c r="AR33" s="144"/>
      <c r="AY33" s="218"/>
      <c r="AZ33" s="218"/>
      <c r="BA33" s="219"/>
      <c r="BB33" s="20"/>
      <c r="BC33" s="14"/>
      <c r="BD33" s="95"/>
      <c r="BE33" s="93"/>
      <c r="BF33" s="93"/>
      <c r="BG33" s="94"/>
      <c r="BH33" s="149"/>
      <c r="BI33" s="150"/>
      <c r="BJ33" s="63"/>
      <c r="BK33" s="110"/>
      <c r="BL33" s="105"/>
      <c r="BM33" s="136"/>
      <c r="BN33" s="137"/>
      <c r="BO33" s="137"/>
      <c r="BP33" s="2"/>
      <c r="BQ33" s="2"/>
      <c r="BR33" s="2"/>
      <c r="BS33" s="132"/>
      <c r="BT33" s="132"/>
      <c r="BU33" s="140" t="s">
        <v>110</v>
      </c>
      <c r="BV33" s="141"/>
      <c r="BW33" s="141"/>
      <c r="BX33" s="2"/>
      <c r="BY33" s="2"/>
      <c r="BZ33" s="144"/>
      <c r="CA33" s="144"/>
      <c r="CB33" s="37"/>
      <c r="CC33" s="37"/>
      <c r="CD33" s="37"/>
      <c r="CE33" s="75"/>
      <c r="CF33" s="214"/>
      <c r="CG33" s="215"/>
      <c r="CH33" s="161"/>
      <c r="CI33" s="162"/>
      <c r="CJ33" s="162"/>
      <c r="CK33" s="162"/>
      <c r="CL33" s="162"/>
      <c r="CM33" s="157"/>
      <c r="CN33" s="158"/>
      <c r="CO33" s="283"/>
      <c r="CP33" s="284"/>
    </row>
    <row r="34" spans="1:94" ht="15" customHeight="1" thickBot="1">
      <c r="A34" s="283"/>
      <c r="B34" s="284"/>
      <c r="C34" s="157"/>
      <c r="D34" s="158"/>
      <c r="E34" s="195">
        <v>13</v>
      </c>
      <c r="F34" s="195"/>
      <c r="G34" s="228" t="s">
        <v>53</v>
      </c>
      <c r="H34" s="229"/>
      <c r="I34" s="229"/>
      <c r="J34" s="229"/>
      <c r="K34" s="229"/>
      <c r="L34" s="83"/>
      <c r="M34" s="33"/>
      <c r="N34" s="2"/>
      <c r="O34" s="33"/>
      <c r="P34" s="33"/>
      <c r="Q34" s="33"/>
      <c r="R34" s="33"/>
      <c r="S34" s="12"/>
      <c r="T34" s="155"/>
      <c r="U34" s="155"/>
      <c r="V34" s="156"/>
      <c r="W34" s="132">
        <f>'１予選R'!AC77</f>
        <v>5</v>
      </c>
      <c r="X34" s="132"/>
      <c r="Y34" s="2"/>
      <c r="Z34" s="2"/>
      <c r="AA34" s="2"/>
      <c r="AB34" s="155"/>
      <c r="AC34" s="155"/>
      <c r="AD34" s="156"/>
      <c r="AE34" s="132">
        <f>'１予選R'!AC72</f>
        <v>3</v>
      </c>
      <c r="AF34" s="200"/>
      <c r="AG34" s="66"/>
      <c r="AH34" s="151"/>
      <c r="AI34" s="152"/>
      <c r="AJ34" s="20"/>
      <c r="AK34" s="14"/>
      <c r="AL34" s="19"/>
      <c r="AM34" s="2"/>
      <c r="AN34" s="2"/>
      <c r="AO34" s="3"/>
      <c r="AP34" s="14"/>
      <c r="AQ34" s="14"/>
      <c r="AR34" s="14"/>
      <c r="BB34" s="20"/>
      <c r="BC34" s="14"/>
      <c r="BD34" s="95"/>
      <c r="BE34" s="14"/>
      <c r="BF34" s="14"/>
      <c r="BG34" s="19"/>
      <c r="BH34" s="151"/>
      <c r="BI34" s="152"/>
      <c r="BJ34" s="63"/>
      <c r="BK34" s="177">
        <f>'2予選R'!AC72</f>
        <v>2</v>
      </c>
      <c r="BL34" s="144"/>
      <c r="BM34" s="138"/>
      <c r="BN34" s="139"/>
      <c r="BO34" s="139"/>
      <c r="BP34" s="2"/>
      <c r="BQ34" s="2"/>
      <c r="BR34" s="2"/>
      <c r="BS34" s="132">
        <f>'2予選R'!AC77</f>
        <v>4</v>
      </c>
      <c r="BT34" s="132"/>
      <c r="BU34" s="142"/>
      <c r="BV34" s="143"/>
      <c r="BW34" s="143"/>
      <c r="BX34" s="45"/>
      <c r="BY34" s="45"/>
      <c r="BZ34" s="37"/>
      <c r="CA34" s="37"/>
      <c r="CB34" s="37"/>
      <c r="CC34" s="43"/>
      <c r="CD34" s="2"/>
      <c r="CE34" s="3"/>
      <c r="CF34" s="212">
        <v>29</v>
      </c>
      <c r="CG34" s="213"/>
      <c r="CH34" s="163" t="s">
        <v>64</v>
      </c>
      <c r="CI34" s="160"/>
      <c r="CJ34" s="160"/>
      <c r="CK34" s="160"/>
      <c r="CL34" s="160"/>
      <c r="CM34" s="157"/>
      <c r="CN34" s="158"/>
      <c r="CO34" s="283"/>
      <c r="CP34" s="284"/>
    </row>
    <row r="35" spans="1:94" ht="15" customHeight="1" thickBot="1" thickTop="1">
      <c r="A35" s="283"/>
      <c r="B35" s="284"/>
      <c r="C35" s="157"/>
      <c r="D35" s="158"/>
      <c r="E35" s="308"/>
      <c r="F35" s="308"/>
      <c r="G35" s="230"/>
      <c r="H35" s="231"/>
      <c r="I35" s="231"/>
      <c r="J35" s="231"/>
      <c r="K35" s="231"/>
      <c r="L35" s="83"/>
      <c r="M35" s="28"/>
      <c r="N35" s="80"/>
      <c r="O35" s="28"/>
      <c r="P35" s="28"/>
      <c r="Q35" s="28"/>
      <c r="R35" s="28"/>
      <c r="S35" s="13"/>
      <c r="T35" s="28"/>
      <c r="U35" s="28"/>
      <c r="V35" s="28"/>
      <c r="W35" s="133"/>
      <c r="X35" s="133"/>
      <c r="Y35" s="47"/>
      <c r="Z35" s="80"/>
      <c r="AA35" s="47"/>
      <c r="AB35" s="28"/>
      <c r="AC35" s="28"/>
      <c r="AD35" s="28"/>
      <c r="AE35" s="133"/>
      <c r="AF35" s="201"/>
      <c r="AG35" s="66"/>
      <c r="AH35" s="68"/>
      <c r="AI35" s="68"/>
      <c r="AJ35" s="175" t="s">
        <v>42</v>
      </c>
      <c r="AK35" s="175"/>
      <c r="AL35" s="223"/>
      <c r="AM35" s="2"/>
      <c r="AN35" s="2"/>
      <c r="AO35" s="3"/>
      <c r="AP35" s="14"/>
      <c r="AQ35" s="14"/>
      <c r="BB35" s="89"/>
      <c r="BC35" s="90"/>
      <c r="BD35" s="96"/>
      <c r="BE35" s="174" t="s">
        <v>43</v>
      </c>
      <c r="BF35" s="175"/>
      <c r="BG35" s="175"/>
      <c r="BH35" s="68"/>
      <c r="BI35" s="68"/>
      <c r="BJ35" s="50"/>
      <c r="BK35" s="188"/>
      <c r="BL35" s="189"/>
      <c r="BM35" s="31"/>
      <c r="BN35" s="31"/>
      <c r="BO35" s="31"/>
      <c r="BP35" s="47"/>
      <c r="BQ35" s="47"/>
      <c r="BR35" s="47"/>
      <c r="BS35" s="133"/>
      <c r="BT35" s="133"/>
      <c r="BU35" s="31"/>
      <c r="BV35" s="31"/>
      <c r="BW35" s="31"/>
      <c r="BX35" s="46"/>
      <c r="BY35" s="46"/>
      <c r="BZ35" s="44"/>
      <c r="CA35" s="44"/>
      <c r="CB35" s="44"/>
      <c r="CC35" s="31"/>
      <c r="CD35" s="47"/>
      <c r="CE35" s="3"/>
      <c r="CF35" s="221"/>
      <c r="CG35" s="222"/>
      <c r="CH35" s="164"/>
      <c r="CI35" s="165"/>
      <c r="CJ35" s="165"/>
      <c r="CK35" s="165"/>
      <c r="CL35" s="165"/>
      <c r="CM35" s="157"/>
      <c r="CN35" s="158"/>
      <c r="CO35" s="283"/>
      <c r="CP35" s="284"/>
    </row>
    <row r="36" spans="1:94" ht="15" customHeight="1" thickBot="1" thickTop="1">
      <c r="A36" s="283"/>
      <c r="B36" s="284"/>
      <c r="C36" s="122" t="s">
        <v>10</v>
      </c>
      <c r="D36" s="124"/>
      <c r="E36" s="204">
        <v>14</v>
      </c>
      <c r="F36" s="204"/>
      <c r="G36" s="205" t="s">
        <v>8</v>
      </c>
      <c r="H36" s="206"/>
      <c r="I36" s="206"/>
      <c r="J36" s="206"/>
      <c r="K36" s="206"/>
      <c r="L36" s="82"/>
      <c r="M36" s="39"/>
      <c r="N36" s="39"/>
      <c r="O36" s="39"/>
      <c r="P36" s="207">
        <f>'１予選R'!R91</f>
        <v>4</v>
      </c>
      <c r="Q36" s="207"/>
      <c r="R36" s="25"/>
      <c r="S36" s="25"/>
      <c r="T36" s="25"/>
      <c r="U36" s="32"/>
      <c r="V36" s="39"/>
      <c r="W36" s="39"/>
      <c r="X36" s="10"/>
      <c r="Y36" s="10"/>
      <c r="Z36" s="25"/>
      <c r="AA36" s="25"/>
      <c r="AB36" s="39"/>
      <c r="AC36" s="39"/>
      <c r="AD36" s="39"/>
      <c r="AE36" s="207">
        <f>'１予選R'!Y91</f>
        <v>2</v>
      </c>
      <c r="AF36" s="208"/>
      <c r="AG36" s="36"/>
      <c r="AH36" s="65"/>
      <c r="AI36" s="65"/>
      <c r="AJ36" s="175"/>
      <c r="AK36" s="175"/>
      <c r="AL36" s="175"/>
      <c r="AM36" s="224">
        <v>0</v>
      </c>
      <c r="AN36" s="225"/>
      <c r="AO36" s="225"/>
      <c r="AP36" s="14"/>
      <c r="BB36" s="144">
        <v>0</v>
      </c>
      <c r="BC36" s="144"/>
      <c r="BD36" s="173"/>
      <c r="BE36" s="175"/>
      <c r="BF36" s="175"/>
      <c r="BG36" s="175"/>
      <c r="BH36" s="65"/>
      <c r="BI36" s="65"/>
      <c r="BJ36" s="50"/>
      <c r="BK36" s="220">
        <f>'2予選R'!Y91</f>
        <v>4</v>
      </c>
      <c r="BL36" s="146"/>
      <c r="BM36" s="42"/>
      <c r="BN36" s="42"/>
      <c r="BO36" s="42"/>
      <c r="BP36" s="25"/>
      <c r="BQ36" s="25"/>
      <c r="BR36" s="38"/>
      <c r="BS36" s="38"/>
      <c r="BT36" s="42"/>
      <c r="BU36" s="42"/>
      <c r="BV36" s="42"/>
      <c r="BW36" s="25"/>
      <c r="BX36" s="25"/>
      <c r="BY36" s="25"/>
      <c r="BZ36" s="146">
        <f>'2予選R'!R91</f>
        <v>3</v>
      </c>
      <c r="CA36" s="146"/>
      <c r="CB36" s="42"/>
      <c r="CC36" s="42"/>
      <c r="CD36" s="42"/>
      <c r="CE36" s="81"/>
      <c r="CF36" s="192">
        <v>30</v>
      </c>
      <c r="CG36" s="193"/>
      <c r="CH36" s="196" t="s">
        <v>69</v>
      </c>
      <c r="CI36" s="197"/>
      <c r="CJ36" s="197"/>
      <c r="CK36" s="197"/>
      <c r="CL36" s="197"/>
      <c r="CM36" s="122" t="s">
        <v>70</v>
      </c>
      <c r="CN36" s="124"/>
      <c r="CO36" s="283"/>
      <c r="CP36" s="284"/>
    </row>
    <row r="37" spans="1:94" ht="15" customHeight="1" thickTop="1">
      <c r="A37" s="283"/>
      <c r="B37" s="284"/>
      <c r="C37" s="157"/>
      <c r="D37" s="158"/>
      <c r="E37" s="181"/>
      <c r="F37" s="181"/>
      <c r="G37" s="184"/>
      <c r="H37" s="185"/>
      <c r="I37" s="185"/>
      <c r="J37" s="185"/>
      <c r="K37" s="185"/>
      <c r="L37" s="83"/>
      <c r="M37" s="128" t="s">
        <v>101</v>
      </c>
      <c r="N37" s="128"/>
      <c r="O37" s="129"/>
      <c r="P37" s="132"/>
      <c r="Q37" s="132"/>
      <c r="R37" s="2"/>
      <c r="S37" s="2"/>
      <c r="T37" s="2"/>
      <c r="U37" s="33"/>
      <c r="V37" s="40"/>
      <c r="W37" s="40"/>
      <c r="X37" s="11"/>
      <c r="Y37" s="11"/>
      <c r="Z37" s="2"/>
      <c r="AA37" s="2"/>
      <c r="AB37" s="153" t="s">
        <v>103</v>
      </c>
      <c r="AC37" s="153"/>
      <c r="AD37" s="154"/>
      <c r="AE37" s="132"/>
      <c r="AF37" s="200"/>
      <c r="AG37" s="36"/>
      <c r="AH37" s="147" t="s">
        <v>126</v>
      </c>
      <c r="AI37" s="148"/>
      <c r="AJ37" s="48"/>
      <c r="AK37" s="35"/>
      <c r="AL37" s="35"/>
      <c r="AM37" s="226"/>
      <c r="AN37" s="145"/>
      <c r="AO37" s="145"/>
      <c r="AP37" s="14"/>
      <c r="BB37" s="144"/>
      <c r="BC37" s="144"/>
      <c r="BD37" s="173"/>
      <c r="BE37" s="2"/>
      <c r="BF37" s="2"/>
      <c r="BG37" s="3"/>
      <c r="BH37" s="147" t="s">
        <v>128</v>
      </c>
      <c r="BI37" s="148"/>
      <c r="BJ37" s="63"/>
      <c r="BK37" s="177"/>
      <c r="BL37" s="144"/>
      <c r="BM37" s="134" t="s">
        <v>112</v>
      </c>
      <c r="BN37" s="135"/>
      <c r="BO37" s="135"/>
      <c r="BP37" s="2"/>
      <c r="BQ37" s="2"/>
      <c r="BR37" s="41"/>
      <c r="BS37" s="41"/>
      <c r="BT37" s="43"/>
      <c r="BU37" s="43"/>
      <c r="BV37" s="43"/>
      <c r="BW37" s="2"/>
      <c r="BX37" s="2"/>
      <c r="BY37" s="2"/>
      <c r="BZ37" s="144"/>
      <c r="CA37" s="144"/>
      <c r="CB37" s="134" t="s">
        <v>118</v>
      </c>
      <c r="CC37" s="135"/>
      <c r="CD37" s="135"/>
      <c r="CE37" s="85"/>
      <c r="CF37" s="194"/>
      <c r="CG37" s="195"/>
      <c r="CH37" s="198"/>
      <c r="CI37" s="199"/>
      <c r="CJ37" s="199"/>
      <c r="CK37" s="199"/>
      <c r="CL37" s="199"/>
      <c r="CM37" s="157"/>
      <c r="CN37" s="158"/>
      <c r="CO37" s="283"/>
      <c r="CP37" s="284"/>
    </row>
    <row r="38" spans="1:94" ht="15" customHeight="1" thickBot="1">
      <c r="A38" s="283"/>
      <c r="B38" s="284"/>
      <c r="C38" s="157"/>
      <c r="D38" s="158"/>
      <c r="E38" s="181">
        <v>15</v>
      </c>
      <c r="F38" s="181"/>
      <c r="G38" s="184" t="s">
        <v>54</v>
      </c>
      <c r="H38" s="185"/>
      <c r="I38" s="185"/>
      <c r="J38" s="185"/>
      <c r="K38" s="185"/>
      <c r="L38" s="83"/>
      <c r="M38" s="130"/>
      <c r="N38" s="130"/>
      <c r="O38" s="131"/>
      <c r="P38" s="132">
        <f>'１予選R'!V91</f>
        <v>1</v>
      </c>
      <c r="Q38" s="132"/>
      <c r="R38" s="2"/>
      <c r="S38" s="2"/>
      <c r="T38" s="33"/>
      <c r="U38" s="40"/>
      <c r="V38" s="40"/>
      <c r="W38" s="169">
        <f>'１予選R'!Y96</f>
        <v>1</v>
      </c>
      <c r="X38" s="169"/>
      <c r="Y38" s="2"/>
      <c r="Z38" s="2"/>
      <c r="AA38" s="2"/>
      <c r="AB38" s="202"/>
      <c r="AC38" s="202"/>
      <c r="AD38" s="203"/>
      <c r="AE38" s="111"/>
      <c r="AF38" s="112"/>
      <c r="AG38" s="36"/>
      <c r="AH38" s="149"/>
      <c r="AI38" s="150"/>
      <c r="AJ38" s="86"/>
      <c r="AK38" s="87"/>
      <c r="AL38" s="88"/>
      <c r="AM38" s="2"/>
      <c r="AN38" s="2"/>
      <c r="AO38" s="2"/>
      <c r="AP38" s="14"/>
      <c r="AQ38" s="2"/>
      <c r="BD38" s="24"/>
      <c r="BE38" s="21"/>
      <c r="BF38" s="22"/>
      <c r="BG38" s="49"/>
      <c r="BH38" s="149"/>
      <c r="BI38" s="150"/>
      <c r="BJ38" s="63"/>
      <c r="BK38" s="110"/>
      <c r="BL38" s="105"/>
      <c r="BM38" s="136"/>
      <c r="BN38" s="137"/>
      <c r="BO38" s="137"/>
      <c r="BP38" s="2"/>
      <c r="BQ38" s="2"/>
      <c r="BR38" s="2"/>
      <c r="BS38" s="132">
        <f>'2予選R'!Y96</f>
        <v>4</v>
      </c>
      <c r="BT38" s="132"/>
      <c r="BU38" s="43"/>
      <c r="BV38" s="43"/>
      <c r="BW38" s="43"/>
      <c r="BX38" s="2"/>
      <c r="BY38" s="2"/>
      <c r="BZ38" s="144">
        <f>'2予選R'!V91</f>
        <v>2</v>
      </c>
      <c r="CA38" s="144"/>
      <c r="CB38" s="138"/>
      <c r="CC38" s="139"/>
      <c r="CD38" s="139"/>
      <c r="CE38" s="85"/>
      <c r="CF38" s="180">
        <v>31</v>
      </c>
      <c r="CG38" s="181"/>
      <c r="CH38" s="184" t="s">
        <v>71</v>
      </c>
      <c r="CI38" s="185"/>
      <c r="CJ38" s="185"/>
      <c r="CK38" s="185"/>
      <c r="CL38" s="185"/>
      <c r="CM38" s="157"/>
      <c r="CN38" s="158"/>
      <c r="CO38" s="283"/>
      <c r="CP38" s="284"/>
    </row>
    <row r="39" spans="1:94" ht="15" customHeight="1" thickTop="1">
      <c r="A39" s="283"/>
      <c r="B39" s="284"/>
      <c r="C39" s="157"/>
      <c r="D39" s="158"/>
      <c r="E39" s="181"/>
      <c r="F39" s="181"/>
      <c r="G39" s="184"/>
      <c r="H39" s="185"/>
      <c r="I39" s="185"/>
      <c r="J39" s="185"/>
      <c r="K39" s="185"/>
      <c r="L39" s="83"/>
      <c r="M39" s="33"/>
      <c r="N39" s="33"/>
      <c r="O39" s="33"/>
      <c r="P39" s="132"/>
      <c r="Q39" s="132"/>
      <c r="R39" s="2"/>
      <c r="S39" s="2"/>
      <c r="T39" s="153" t="s">
        <v>102</v>
      </c>
      <c r="U39" s="153"/>
      <c r="V39" s="154"/>
      <c r="W39" s="169"/>
      <c r="X39" s="169"/>
      <c r="Y39" s="2"/>
      <c r="Z39" s="2"/>
      <c r="AA39" s="2"/>
      <c r="AB39" s="202"/>
      <c r="AC39" s="202"/>
      <c r="AD39" s="203"/>
      <c r="AE39" s="111"/>
      <c r="AF39" s="112"/>
      <c r="AG39" s="36"/>
      <c r="AH39" s="149"/>
      <c r="AI39" s="150"/>
      <c r="AJ39" s="144">
        <v>3</v>
      </c>
      <c r="AK39" s="144"/>
      <c r="AL39" s="144"/>
      <c r="AM39" s="14"/>
      <c r="AQ39" s="14"/>
      <c r="AY39" s="18"/>
      <c r="AZ39" s="18"/>
      <c r="BD39" s="14"/>
      <c r="BE39" s="168">
        <v>1</v>
      </c>
      <c r="BF39" s="168"/>
      <c r="BG39" s="168"/>
      <c r="BH39" s="149"/>
      <c r="BI39" s="150"/>
      <c r="BJ39" s="63"/>
      <c r="BK39" s="110"/>
      <c r="BL39" s="105"/>
      <c r="BM39" s="136"/>
      <c r="BN39" s="137"/>
      <c r="BO39" s="137"/>
      <c r="BP39" s="2"/>
      <c r="BQ39" s="2"/>
      <c r="BR39" s="2"/>
      <c r="BS39" s="132"/>
      <c r="BT39" s="132"/>
      <c r="BU39" s="134" t="s">
        <v>113</v>
      </c>
      <c r="BV39" s="135"/>
      <c r="BW39" s="135"/>
      <c r="BX39" s="2"/>
      <c r="BY39" s="2"/>
      <c r="BZ39" s="144"/>
      <c r="CA39" s="144"/>
      <c r="CB39" s="37"/>
      <c r="CC39" s="37"/>
      <c r="CD39" s="37"/>
      <c r="CE39" s="75"/>
      <c r="CF39" s="180"/>
      <c r="CG39" s="181"/>
      <c r="CH39" s="184"/>
      <c r="CI39" s="185"/>
      <c r="CJ39" s="185"/>
      <c r="CK39" s="185"/>
      <c r="CL39" s="185"/>
      <c r="CM39" s="157"/>
      <c r="CN39" s="158"/>
      <c r="CO39" s="283"/>
      <c r="CP39" s="284"/>
    </row>
    <row r="40" spans="1:94" ht="15" customHeight="1" thickBot="1">
      <c r="A40" s="283"/>
      <c r="B40" s="284"/>
      <c r="C40" s="157"/>
      <c r="D40" s="158"/>
      <c r="E40" s="195">
        <v>16</v>
      </c>
      <c r="F40" s="195"/>
      <c r="G40" s="198" t="s">
        <v>55</v>
      </c>
      <c r="H40" s="199"/>
      <c r="I40" s="199"/>
      <c r="J40" s="199"/>
      <c r="K40" s="199"/>
      <c r="L40" s="83"/>
      <c r="M40" s="33"/>
      <c r="N40" s="33"/>
      <c r="O40" s="33"/>
      <c r="P40" s="33"/>
      <c r="Q40" s="33"/>
      <c r="R40" s="33"/>
      <c r="S40" s="12"/>
      <c r="T40" s="155"/>
      <c r="U40" s="155"/>
      <c r="V40" s="156"/>
      <c r="W40" s="132">
        <f>'１予選R'!AC96</f>
        <v>3</v>
      </c>
      <c r="X40" s="132"/>
      <c r="Y40" s="2"/>
      <c r="Z40" s="2"/>
      <c r="AA40" s="2"/>
      <c r="AB40" s="155"/>
      <c r="AC40" s="155"/>
      <c r="AD40" s="156"/>
      <c r="AE40" s="132">
        <f>'１予選R'!AC91</f>
        <v>3</v>
      </c>
      <c r="AF40" s="200"/>
      <c r="AG40" s="66"/>
      <c r="AH40" s="151"/>
      <c r="AI40" s="152"/>
      <c r="AJ40" s="144"/>
      <c r="AK40" s="144"/>
      <c r="AL40" s="144"/>
      <c r="AM40" s="14"/>
      <c r="AQ40" s="14"/>
      <c r="AY40" s="18"/>
      <c r="AZ40" s="18"/>
      <c r="BD40" s="14"/>
      <c r="BE40" s="168"/>
      <c r="BF40" s="168"/>
      <c r="BG40" s="168"/>
      <c r="BH40" s="151"/>
      <c r="BI40" s="152"/>
      <c r="BJ40" s="63"/>
      <c r="BK40" s="177">
        <f>'2予選R'!AC91</f>
        <v>1</v>
      </c>
      <c r="BL40" s="144"/>
      <c r="BM40" s="138"/>
      <c r="BN40" s="139"/>
      <c r="BO40" s="139"/>
      <c r="BP40" s="2"/>
      <c r="BQ40" s="2"/>
      <c r="BR40" s="2"/>
      <c r="BS40" s="132">
        <f>'2予選R'!AC96</f>
        <v>1</v>
      </c>
      <c r="BT40" s="132"/>
      <c r="BU40" s="138"/>
      <c r="BV40" s="139"/>
      <c r="BW40" s="139"/>
      <c r="BX40" s="45"/>
      <c r="BY40" s="45"/>
      <c r="BZ40" s="37"/>
      <c r="CA40" s="37"/>
      <c r="CB40" s="37"/>
      <c r="CC40" s="43"/>
      <c r="CD40" s="2"/>
      <c r="CE40" s="3"/>
      <c r="CF40" s="180">
        <v>32</v>
      </c>
      <c r="CG40" s="181"/>
      <c r="CH40" s="184" t="s">
        <v>72</v>
      </c>
      <c r="CI40" s="185"/>
      <c r="CJ40" s="185"/>
      <c r="CK40" s="185"/>
      <c r="CL40" s="185"/>
      <c r="CM40" s="157"/>
      <c r="CN40" s="158"/>
      <c r="CO40" s="283"/>
      <c r="CP40" s="284"/>
    </row>
    <row r="41" spans="1:94" ht="15" customHeight="1" thickTop="1">
      <c r="A41" s="285"/>
      <c r="B41" s="286"/>
      <c r="C41" s="125"/>
      <c r="D41" s="127"/>
      <c r="E41" s="209"/>
      <c r="F41" s="209"/>
      <c r="G41" s="210"/>
      <c r="H41" s="211"/>
      <c r="I41" s="211"/>
      <c r="J41" s="211"/>
      <c r="K41" s="211"/>
      <c r="L41" s="84"/>
      <c r="M41" s="28"/>
      <c r="N41" s="28"/>
      <c r="O41" s="28"/>
      <c r="P41" s="28"/>
      <c r="Q41" s="28"/>
      <c r="R41" s="28"/>
      <c r="S41" s="13"/>
      <c r="T41" s="28"/>
      <c r="U41" s="28"/>
      <c r="V41" s="28"/>
      <c r="W41" s="133"/>
      <c r="X41" s="133"/>
      <c r="Y41" s="47"/>
      <c r="Z41" s="47"/>
      <c r="AA41" s="47"/>
      <c r="AB41" s="28"/>
      <c r="AC41" s="28"/>
      <c r="AD41" s="28"/>
      <c r="AE41" s="133"/>
      <c r="AF41" s="201"/>
      <c r="AG41" s="66"/>
      <c r="AH41" s="64"/>
      <c r="AI41" s="64"/>
      <c r="AJ41" s="34"/>
      <c r="AK41" s="35"/>
      <c r="AL41" s="35"/>
      <c r="AM41" s="14"/>
      <c r="AN41" s="14"/>
      <c r="AO41" s="14"/>
      <c r="AP41" s="14"/>
      <c r="AQ41" s="14"/>
      <c r="AR41" s="14"/>
      <c r="AX41" s="14"/>
      <c r="AY41" s="14"/>
      <c r="AZ41" s="14"/>
      <c r="BA41" s="18"/>
      <c r="BB41" s="14"/>
      <c r="BC41" s="14"/>
      <c r="BD41" s="14"/>
      <c r="BE41" s="34"/>
      <c r="BF41" s="35"/>
      <c r="BG41" s="35"/>
      <c r="BH41" s="68"/>
      <c r="BI41" s="68"/>
      <c r="BJ41" s="50"/>
      <c r="BK41" s="188"/>
      <c r="BL41" s="189"/>
      <c r="BM41" s="31"/>
      <c r="BN41" s="31"/>
      <c r="BO41" s="31"/>
      <c r="BP41" s="47"/>
      <c r="BQ41" s="47"/>
      <c r="BR41" s="47"/>
      <c r="BS41" s="133"/>
      <c r="BT41" s="133"/>
      <c r="BU41" s="31"/>
      <c r="BV41" s="31"/>
      <c r="BW41" s="31"/>
      <c r="BX41" s="46"/>
      <c r="BY41" s="46"/>
      <c r="BZ41" s="44"/>
      <c r="CA41" s="44"/>
      <c r="CB41" s="44"/>
      <c r="CC41" s="31"/>
      <c r="CD41" s="47"/>
      <c r="CE41" s="5"/>
      <c r="CF41" s="182"/>
      <c r="CG41" s="183"/>
      <c r="CH41" s="186"/>
      <c r="CI41" s="187"/>
      <c r="CJ41" s="187"/>
      <c r="CK41" s="187"/>
      <c r="CL41" s="187"/>
      <c r="CM41" s="125"/>
      <c r="CN41" s="127"/>
      <c r="CO41" s="285"/>
      <c r="CP41" s="286"/>
    </row>
    <row r="42" spans="5:93" ht="15" customHeigh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9"/>
      <c r="CE42" s="9"/>
      <c r="CF42" s="9"/>
      <c r="CG42" s="9"/>
      <c r="CH42" s="9"/>
      <c r="CI42" s="9"/>
      <c r="CJ42" s="9"/>
      <c r="CK42" s="9"/>
      <c r="CL42" s="9"/>
      <c r="CO42" s="1"/>
    </row>
    <row r="43" spans="23:73" ht="15" customHeight="1">
      <c r="W43" s="2"/>
      <c r="X43" s="2"/>
      <c r="Y43" s="2"/>
      <c r="Z43" s="2"/>
      <c r="AA43" s="190" t="s">
        <v>134</v>
      </c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X43" s="7"/>
      <c r="AY43" s="7"/>
      <c r="AZ43" s="7"/>
      <c r="BA43" s="7"/>
      <c r="BB43" s="190" t="s">
        <v>131</v>
      </c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6"/>
    </row>
    <row r="44" spans="23:73" ht="15" customHeight="1">
      <c r="W44" s="166" t="s">
        <v>13</v>
      </c>
      <c r="X44" s="166"/>
      <c r="Y44" s="166"/>
      <c r="Z44" s="166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X44" s="166" t="s">
        <v>15</v>
      </c>
      <c r="AY44" s="166"/>
      <c r="AZ44" s="166"/>
      <c r="BA44" s="166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6"/>
    </row>
    <row r="45" spans="23:73" ht="15" customHeight="1">
      <c r="W45" s="167"/>
      <c r="X45" s="167"/>
      <c r="Y45" s="167"/>
      <c r="Z45" s="167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X45" s="167"/>
      <c r="AY45" s="167"/>
      <c r="AZ45" s="167"/>
      <c r="BA45" s="167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6"/>
    </row>
    <row r="46" spans="26:73" ht="15" customHeight="1"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BG46" s="2"/>
      <c r="BH46" s="2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23:72" ht="15" customHeight="1">
      <c r="W47" s="7"/>
      <c r="X47" s="7"/>
      <c r="Y47" s="7"/>
      <c r="Z47" s="7"/>
      <c r="AA47" s="190" t="s">
        <v>132</v>
      </c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X47" s="7"/>
      <c r="AY47" s="7"/>
      <c r="AZ47" s="7"/>
      <c r="BA47" s="7"/>
      <c r="BB47" s="190" t="s">
        <v>130</v>
      </c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</row>
    <row r="48" spans="23:72" ht="15" customHeight="1">
      <c r="W48" s="166" t="s">
        <v>14</v>
      </c>
      <c r="X48" s="166"/>
      <c r="Y48" s="166"/>
      <c r="Z48" s="166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X48" s="166" t="s">
        <v>15</v>
      </c>
      <c r="AY48" s="166"/>
      <c r="AZ48" s="166"/>
      <c r="BA48" s="166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</row>
    <row r="49" spans="23:72" ht="15" customHeight="1">
      <c r="W49" s="167"/>
      <c r="X49" s="167"/>
      <c r="Y49" s="167"/>
      <c r="Z49" s="167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X49" s="167"/>
      <c r="AY49" s="167"/>
      <c r="AZ49" s="167"/>
      <c r="BA49" s="167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</row>
    <row r="50" spans="28:73" ht="15" customHeight="1">
      <c r="AB50" s="2"/>
      <c r="AC50" s="2"/>
      <c r="AD50" s="2"/>
      <c r="AE50" s="2"/>
      <c r="AF50" s="2"/>
      <c r="AG50" s="2"/>
      <c r="AH50" s="2"/>
      <c r="AI50" s="2"/>
      <c r="AJ50" s="2"/>
      <c r="BH50" s="2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91:93" ht="15" customHeight="1">
      <c r="CM51" s="1"/>
      <c r="CN51" s="1"/>
      <c r="CO51" s="1"/>
    </row>
    <row r="52" spans="91:93" ht="15" customHeight="1">
      <c r="CM52" s="1"/>
      <c r="CN52" s="1"/>
      <c r="CO52" s="1"/>
    </row>
    <row r="53" spans="91:93" ht="15" customHeight="1">
      <c r="CM53" s="1"/>
      <c r="CN53" s="1"/>
      <c r="CO53" s="1"/>
    </row>
    <row r="54" spans="91:93" ht="15" customHeight="1">
      <c r="CM54" s="1"/>
      <c r="CN54" s="1"/>
      <c r="CO54" s="1"/>
    </row>
    <row r="55" spans="91:93" ht="15" customHeight="1">
      <c r="CM55" s="1"/>
      <c r="CN55" s="1"/>
      <c r="CO55" s="1"/>
    </row>
    <row r="56" spans="91:93" ht="15" customHeight="1">
      <c r="CM56" s="1"/>
      <c r="CN56" s="1"/>
      <c r="CO56" s="1"/>
    </row>
    <row r="57" spans="19:93" ht="15" customHeight="1">
      <c r="S57" s="72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0"/>
      <c r="AL57" s="70"/>
      <c r="AM57" s="70"/>
      <c r="AN57" s="70"/>
      <c r="AO57" s="70"/>
      <c r="AP57" s="70"/>
      <c r="CM57" s="1"/>
      <c r="CN57" s="1"/>
      <c r="CO57" s="1"/>
    </row>
    <row r="58" spans="19:93" ht="15" customHeight="1">
      <c r="S58" s="72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0"/>
      <c r="AL58" s="70"/>
      <c r="AM58" s="70"/>
      <c r="AN58" s="70"/>
      <c r="AO58" s="70"/>
      <c r="AP58" s="70"/>
      <c r="CM58" s="1"/>
      <c r="CN58" s="1"/>
      <c r="CO58" s="1"/>
    </row>
    <row r="59" spans="17:93" ht="15" customHeight="1">
      <c r="Q59" s="9"/>
      <c r="CM59" s="1"/>
      <c r="CN59" s="1"/>
      <c r="CO59" s="1"/>
    </row>
    <row r="60" spans="17:93" ht="15" customHeight="1">
      <c r="Q60" s="9"/>
      <c r="CM60" s="1"/>
      <c r="CN60" s="1"/>
      <c r="CO60" s="1"/>
    </row>
    <row r="61" spans="17:93" ht="15" customHeight="1">
      <c r="Q61" s="9"/>
      <c r="CM61" s="1"/>
      <c r="CN61" s="1"/>
      <c r="CO61" s="1"/>
    </row>
    <row r="62" spans="17:93" ht="15" customHeight="1">
      <c r="Q62" s="9"/>
      <c r="CM62" s="1"/>
      <c r="CN62" s="1"/>
      <c r="CO62" s="1"/>
    </row>
    <row r="63" spans="17:93" ht="15" customHeight="1">
      <c r="Q63" s="9"/>
      <c r="CM63" s="1"/>
      <c r="CN63" s="1"/>
      <c r="CO63" s="1"/>
    </row>
    <row r="64" spans="17:93" ht="15" customHeight="1">
      <c r="Q64" s="9"/>
      <c r="CM64" s="1"/>
      <c r="CN64" s="1"/>
      <c r="CO64" s="1"/>
    </row>
    <row r="65" spans="17:93" ht="15" customHeight="1">
      <c r="Q65" s="9"/>
      <c r="CM65" s="1"/>
      <c r="CN65" s="1"/>
      <c r="CO65" s="1"/>
    </row>
    <row r="66" spans="17:93" ht="15" customHeight="1">
      <c r="Q66" s="9"/>
      <c r="CM66" s="1"/>
      <c r="CN66" s="1"/>
      <c r="CO66" s="1"/>
    </row>
    <row r="67" spans="17:93" ht="15" customHeight="1">
      <c r="Q67" s="9"/>
      <c r="CM67" s="1"/>
      <c r="CN67" s="1"/>
      <c r="CO67" s="1"/>
    </row>
    <row r="68" spans="17:93" ht="15" customHeight="1">
      <c r="Q68" s="9"/>
      <c r="CM68" s="1"/>
      <c r="CN68" s="1"/>
      <c r="CO68" s="1"/>
    </row>
    <row r="69" spans="17:93" ht="15" customHeight="1">
      <c r="Q69" s="9"/>
      <c r="AS69" s="9"/>
      <c r="AT69" s="9"/>
      <c r="AU69" s="9"/>
      <c r="AV69" s="9"/>
      <c r="AW69" s="9"/>
      <c r="AX69" s="9"/>
      <c r="AY69" s="9"/>
      <c r="CM69" s="1"/>
      <c r="CN69" s="1"/>
      <c r="CO69" s="1"/>
    </row>
    <row r="70" spans="17:93" ht="15" customHeight="1">
      <c r="Q70" s="9"/>
      <c r="AS70" s="9"/>
      <c r="AT70" s="9"/>
      <c r="AU70" s="9"/>
      <c r="AV70" s="9"/>
      <c r="AW70" s="9"/>
      <c r="AX70" s="9"/>
      <c r="AY70" s="9"/>
      <c r="CM70" s="1"/>
      <c r="CN70" s="1"/>
      <c r="CO70" s="1"/>
    </row>
    <row r="71" spans="17:93" ht="15" customHeight="1">
      <c r="Q71" s="9"/>
      <c r="AS71" s="9"/>
      <c r="AT71" s="9"/>
      <c r="AU71" s="9"/>
      <c r="AV71" s="9"/>
      <c r="AW71" s="9"/>
      <c r="AX71" s="9"/>
      <c r="AY71" s="9"/>
      <c r="CM71" s="1"/>
      <c r="CN71" s="1"/>
      <c r="CO71" s="1"/>
    </row>
    <row r="72" spans="17:93" ht="15" customHeight="1">
      <c r="Q72" s="9"/>
      <c r="AS72" s="9"/>
      <c r="AT72" s="9"/>
      <c r="AU72" s="9"/>
      <c r="AV72" s="9"/>
      <c r="AW72" s="9"/>
      <c r="AX72" s="9"/>
      <c r="AY72" s="9"/>
      <c r="CM72" s="1"/>
      <c r="CN72" s="1"/>
      <c r="CO72" s="1"/>
    </row>
    <row r="73" spans="17:93" ht="15" customHeight="1">
      <c r="Q73" s="9"/>
      <c r="AS73" s="9"/>
      <c r="AT73" s="9"/>
      <c r="AU73" s="9"/>
      <c r="AV73" s="9"/>
      <c r="AW73" s="9"/>
      <c r="AX73" s="9"/>
      <c r="AY73" s="9"/>
      <c r="CM73" s="1"/>
      <c r="CN73" s="1"/>
      <c r="CO73" s="1"/>
    </row>
    <row r="74" spans="17:93" ht="15" customHeight="1">
      <c r="Q74" s="9"/>
      <c r="AS74" s="9"/>
      <c r="AT74" s="9"/>
      <c r="AU74" s="9"/>
      <c r="AV74" s="9"/>
      <c r="AW74" s="9"/>
      <c r="AX74" s="9"/>
      <c r="AY74" s="9"/>
      <c r="CM74" s="1"/>
      <c r="CN74" s="1"/>
      <c r="CO74" s="1"/>
    </row>
    <row r="75" spans="47:93" ht="15" customHeight="1">
      <c r="AU75" s="9"/>
      <c r="AV75" s="9"/>
      <c r="AW75" s="9"/>
      <c r="AX75" s="9"/>
      <c r="AY75" s="9"/>
      <c r="AZ75" s="9"/>
      <c r="BA75" s="9"/>
      <c r="CM75" s="1"/>
      <c r="CN75" s="1"/>
      <c r="CO75" s="1"/>
    </row>
    <row r="76" spans="47:93" ht="15" customHeight="1">
      <c r="AU76" s="9"/>
      <c r="AV76" s="9"/>
      <c r="AW76" s="9"/>
      <c r="AX76" s="9"/>
      <c r="AY76" s="9"/>
      <c r="AZ76" s="9"/>
      <c r="BA76" s="9"/>
      <c r="CM76" s="1"/>
      <c r="CN76" s="1"/>
      <c r="CO76" s="1"/>
    </row>
    <row r="77" spans="47:93" ht="15" customHeight="1">
      <c r="AU77" s="9"/>
      <c r="AV77" s="9"/>
      <c r="AW77" s="9"/>
      <c r="AX77" s="9"/>
      <c r="AY77" s="9"/>
      <c r="AZ77" s="9"/>
      <c r="BA77" s="9"/>
      <c r="CM77" s="1"/>
      <c r="CN77" s="1"/>
      <c r="CO77" s="1"/>
    </row>
    <row r="78" spans="47:93" ht="15" customHeight="1">
      <c r="AU78" s="9"/>
      <c r="AV78" s="9"/>
      <c r="AW78" s="9"/>
      <c r="AX78" s="9"/>
      <c r="AY78" s="9"/>
      <c r="AZ78" s="9"/>
      <c r="BA78" s="9"/>
      <c r="CM78" s="1"/>
      <c r="CN78" s="1"/>
      <c r="CO78" s="1"/>
    </row>
    <row r="79" spans="47:93" ht="15" customHeight="1">
      <c r="AU79" s="9"/>
      <c r="AV79" s="9"/>
      <c r="AW79" s="9"/>
      <c r="AX79" s="9"/>
      <c r="AY79" s="9"/>
      <c r="AZ79" s="9"/>
      <c r="BA79" s="9"/>
      <c r="CM79" s="1"/>
      <c r="CN79" s="1"/>
      <c r="CO79" s="1"/>
    </row>
    <row r="80" spans="47:93" ht="15" customHeight="1">
      <c r="AU80" s="9"/>
      <c r="AV80" s="9"/>
      <c r="AW80" s="9"/>
      <c r="AX80" s="9"/>
      <c r="AY80" s="9"/>
      <c r="AZ80" s="9"/>
      <c r="BA80" s="9"/>
      <c r="CM80" s="1"/>
      <c r="CN80" s="1"/>
      <c r="CO80" s="1"/>
    </row>
    <row r="81" spans="47:93" ht="15" customHeight="1">
      <c r="AU81" s="9"/>
      <c r="AV81" s="9"/>
      <c r="AW81" s="9"/>
      <c r="AX81" s="9"/>
      <c r="AY81" s="9"/>
      <c r="AZ81" s="9"/>
      <c r="BA81" s="9"/>
      <c r="CM81" s="1"/>
      <c r="CN81" s="1"/>
      <c r="CO81" s="1"/>
    </row>
    <row r="82" spans="47:93" ht="15" customHeight="1">
      <c r="AU82" s="9"/>
      <c r="AV82" s="9"/>
      <c r="AW82" s="9"/>
      <c r="AX82" s="9"/>
      <c r="AY82" s="9"/>
      <c r="AZ82" s="9"/>
      <c r="BA82" s="9"/>
      <c r="CM82" s="1"/>
      <c r="CN82" s="1"/>
      <c r="CO82" s="1"/>
    </row>
    <row r="83" spans="47:93" ht="15" customHeight="1">
      <c r="AU83" s="9"/>
      <c r="AV83" s="9"/>
      <c r="AW83" s="9"/>
      <c r="AX83" s="9"/>
      <c r="AY83" s="9"/>
      <c r="AZ83" s="9"/>
      <c r="BA83" s="9"/>
      <c r="CM83" s="1"/>
      <c r="CN83" s="1"/>
      <c r="CO83" s="1"/>
    </row>
    <row r="84" spans="47:93" ht="15" customHeight="1">
      <c r="AU84" s="9"/>
      <c r="AV84" s="9"/>
      <c r="AW84" s="9"/>
      <c r="AX84" s="9"/>
      <c r="AY84" s="9"/>
      <c r="AZ84" s="9"/>
      <c r="BA84" s="9"/>
      <c r="CM84" s="1"/>
      <c r="CN84" s="1"/>
      <c r="CO84" s="1"/>
    </row>
    <row r="85" spans="91:93" ht="15" customHeight="1">
      <c r="CM85" s="1"/>
      <c r="CN85" s="1"/>
      <c r="CO85" s="1"/>
    </row>
    <row r="86" spans="91:93" ht="15" customHeight="1">
      <c r="CM86" s="1"/>
      <c r="CN86" s="1"/>
      <c r="CO86" s="1"/>
    </row>
    <row r="87" spans="91:93" ht="15" customHeight="1">
      <c r="CM87" s="1"/>
      <c r="CN87" s="1"/>
      <c r="CO87" s="1"/>
    </row>
    <row r="88" spans="91:93" ht="15" customHeight="1">
      <c r="CM88" s="1"/>
      <c r="CN88" s="1"/>
      <c r="CO88" s="1"/>
    </row>
    <row r="89" spans="91:93" ht="15" customHeight="1">
      <c r="CM89" s="1"/>
      <c r="CN89" s="1"/>
      <c r="CO89" s="1"/>
    </row>
    <row r="90" spans="91:93" ht="15" customHeight="1">
      <c r="CM90" s="1"/>
      <c r="CN90" s="1"/>
      <c r="CO90" s="1"/>
    </row>
    <row r="91" spans="91:93" ht="15" customHeight="1">
      <c r="CM91" s="1"/>
      <c r="CN91" s="1"/>
      <c r="CO91" s="1"/>
    </row>
    <row r="92" spans="91:93" ht="15" customHeight="1">
      <c r="CM92" s="1"/>
      <c r="CN92" s="1"/>
      <c r="CO92" s="1"/>
    </row>
    <row r="93" spans="91:93" ht="15" customHeight="1">
      <c r="CM93" s="1"/>
      <c r="CN93" s="1"/>
      <c r="CO93" s="1"/>
    </row>
    <row r="94" spans="91:93" ht="15" customHeight="1">
      <c r="CM94" s="1"/>
      <c r="CN94" s="1"/>
      <c r="CO94" s="1"/>
    </row>
    <row r="95" spans="91:93" ht="15" customHeight="1">
      <c r="CM95" s="1"/>
      <c r="CN95" s="1"/>
      <c r="CO95" s="1"/>
    </row>
    <row r="96" spans="91:93" ht="15" customHeight="1">
      <c r="CM96" s="1"/>
      <c r="CN96" s="1"/>
      <c r="CO96" s="1"/>
    </row>
    <row r="97" spans="91:93" ht="15" customHeight="1">
      <c r="CM97" s="1"/>
      <c r="CN97" s="1"/>
      <c r="CO97" s="1"/>
    </row>
    <row r="98" spans="91:93" ht="15" customHeight="1">
      <c r="CM98" s="1"/>
      <c r="CN98" s="1"/>
      <c r="CO98" s="1"/>
    </row>
    <row r="99" spans="91:93" ht="15" customHeight="1">
      <c r="CM99" s="1"/>
      <c r="CN99" s="1"/>
      <c r="CO99" s="1"/>
    </row>
    <row r="100" spans="91:93" ht="15" customHeight="1">
      <c r="CM100" s="1"/>
      <c r="CN100" s="1"/>
      <c r="CO100" s="1"/>
    </row>
    <row r="101" spans="91:93" ht="15" customHeight="1">
      <c r="CM101" s="1"/>
      <c r="CN101" s="1"/>
      <c r="CO101" s="1"/>
    </row>
    <row r="102" spans="91:93" ht="15" customHeight="1">
      <c r="CM102" s="1"/>
      <c r="CN102" s="1"/>
      <c r="CO102" s="1"/>
    </row>
    <row r="103" spans="91:93" ht="15" customHeight="1">
      <c r="CM103" s="1"/>
      <c r="CN103" s="1"/>
      <c r="CO103" s="1"/>
    </row>
    <row r="104" spans="91:93" ht="15" customHeight="1">
      <c r="CM104" s="1"/>
      <c r="CN104" s="1"/>
      <c r="CO104" s="1"/>
    </row>
    <row r="105" spans="91:93" ht="15" customHeight="1">
      <c r="CM105" s="1"/>
      <c r="CN105" s="1"/>
      <c r="CO105" s="1"/>
    </row>
    <row r="106" spans="91:93" ht="15" customHeight="1">
      <c r="CM106" s="1"/>
      <c r="CN106" s="1"/>
      <c r="CO106" s="1"/>
    </row>
    <row r="107" spans="91:93" ht="15" customHeight="1">
      <c r="CM107" s="1"/>
      <c r="CN107" s="1"/>
      <c r="CO107" s="1"/>
    </row>
    <row r="108" spans="91:93" ht="15" customHeight="1">
      <c r="CM108" s="1"/>
      <c r="CN108" s="1"/>
      <c r="CO108" s="1"/>
    </row>
    <row r="109" spans="91:93" ht="15" customHeight="1">
      <c r="CM109" s="1"/>
      <c r="CN109" s="1"/>
      <c r="CO109" s="1"/>
    </row>
    <row r="110" spans="91:93" ht="15" customHeight="1">
      <c r="CM110" s="1"/>
      <c r="CN110" s="1"/>
      <c r="CO110" s="1"/>
    </row>
    <row r="111" spans="91:93" ht="15" customHeight="1">
      <c r="CM111" s="1"/>
      <c r="CN111" s="1"/>
      <c r="CO111" s="1"/>
    </row>
    <row r="112" spans="91:93" ht="15" customHeight="1">
      <c r="CM112" s="1"/>
      <c r="CN112" s="1"/>
      <c r="CO112" s="1"/>
    </row>
    <row r="113" spans="91:93" ht="15" customHeight="1">
      <c r="CM113" s="1"/>
      <c r="CN113" s="1"/>
      <c r="CO113" s="1"/>
    </row>
    <row r="114" spans="91:93" ht="15" customHeight="1">
      <c r="CM114" s="1"/>
      <c r="CN114" s="1"/>
      <c r="CO114" s="1"/>
    </row>
    <row r="115" spans="91:93" ht="15" customHeight="1">
      <c r="CM115" s="1"/>
      <c r="CN115" s="1"/>
      <c r="CO115" s="1"/>
    </row>
    <row r="116" spans="91:93" ht="15" customHeight="1">
      <c r="CM116" s="1"/>
      <c r="CN116" s="1"/>
      <c r="CO116" s="1"/>
    </row>
    <row r="117" spans="91:93" ht="15" customHeight="1">
      <c r="CM117" s="1"/>
      <c r="CN117" s="1"/>
      <c r="CO117" s="1"/>
    </row>
    <row r="118" spans="91:93" ht="15" customHeight="1">
      <c r="CM118" s="1"/>
      <c r="CN118" s="1"/>
      <c r="CO118" s="1"/>
    </row>
    <row r="119" spans="91:93" ht="15" customHeight="1">
      <c r="CM119" s="1"/>
      <c r="CN119" s="1"/>
      <c r="CO119" s="1"/>
    </row>
    <row r="120" spans="91:93" ht="15" customHeight="1">
      <c r="CM120" s="1"/>
      <c r="CN120" s="1"/>
      <c r="CO120" s="1"/>
    </row>
    <row r="121" spans="91:93" ht="15" customHeight="1">
      <c r="CM121" s="1"/>
      <c r="CN121" s="1"/>
      <c r="CO121" s="1"/>
    </row>
    <row r="122" spans="91:93" ht="15" customHeight="1">
      <c r="CM122" s="1"/>
      <c r="CN122" s="1"/>
      <c r="CO122" s="1"/>
    </row>
    <row r="123" spans="91:93" ht="15" customHeight="1">
      <c r="CM123" s="1"/>
      <c r="CN123" s="1"/>
      <c r="CO123" s="1"/>
    </row>
    <row r="124" spans="91:93" ht="15" customHeight="1">
      <c r="CM124" s="1"/>
      <c r="CN124" s="1"/>
      <c r="CO124" s="1"/>
    </row>
    <row r="125" spans="91:93" ht="15" customHeight="1">
      <c r="CM125" s="1"/>
      <c r="CN125" s="1"/>
      <c r="CO125" s="1"/>
    </row>
    <row r="126" spans="91:93" ht="15" customHeight="1">
      <c r="CM126" s="1"/>
      <c r="CN126" s="1"/>
      <c r="CO126" s="1"/>
    </row>
    <row r="127" spans="91:93" ht="15" customHeight="1">
      <c r="CM127" s="1"/>
      <c r="CN127" s="1"/>
      <c r="CO127" s="1"/>
    </row>
    <row r="128" spans="91:93" ht="15" customHeight="1">
      <c r="CM128" s="1"/>
      <c r="CN128" s="1"/>
      <c r="CO128" s="1"/>
    </row>
    <row r="129" spans="91:93" ht="15" customHeight="1">
      <c r="CM129" s="1"/>
      <c r="CN129" s="1"/>
      <c r="CO129" s="1"/>
    </row>
    <row r="130" spans="91:93" ht="15" customHeight="1">
      <c r="CM130" s="1"/>
      <c r="CN130" s="1"/>
      <c r="CO130" s="1"/>
    </row>
    <row r="131" spans="91:93" ht="15" customHeight="1">
      <c r="CM131" s="1"/>
      <c r="CN131" s="1"/>
      <c r="CO131" s="1"/>
    </row>
    <row r="132" spans="91:93" ht="15" customHeight="1">
      <c r="CM132" s="1"/>
      <c r="CN132" s="1"/>
      <c r="CO132" s="1"/>
    </row>
    <row r="133" spans="91:93" ht="15" customHeight="1">
      <c r="CM133" s="1"/>
      <c r="CN133" s="1"/>
      <c r="CO133" s="1"/>
    </row>
    <row r="134" spans="91:93" ht="15" customHeight="1">
      <c r="CM134" s="1"/>
      <c r="CN134" s="1"/>
      <c r="CO134" s="1"/>
    </row>
    <row r="135" spans="91:93" ht="15" customHeight="1">
      <c r="CM135" s="1"/>
      <c r="CN135" s="1"/>
      <c r="CO135" s="1"/>
    </row>
    <row r="136" spans="91:93" ht="15" customHeight="1">
      <c r="CM136" s="1"/>
      <c r="CN136" s="1"/>
      <c r="CO136" s="1"/>
    </row>
    <row r="137" spans="91:93" ht="15" customHeight="1">
      <c r="CM137" s="1"/>
      <c r="CN137" s="1"/>
      <c r="CO137" s="1"/>
    </row>
    <row r="138" spans="91:93" ht="15" customHeight="1">
      <c r="CM138" s="1"/>
      <c r="CN138" s="1"/>
      <c r="CO138" s="1"/>
    </row>
    <row r="139" spans="91:93" ht="15" customHeight="1">
      <c r="CM139" s="1"/>
      <c r="CN139" s="1"/>
      <c r="CO139" s="1"/>
    </row>
    <row r="140" spans="91:93" ht="15" customHeight="1">
      <c r="CM140" s="1"/>
      <c r="CN140" s="1"/>
      <c r="CO140" s="1"/>
    </row>
    <row r="141" spans="91:93" ht="15" customHeight="1">
      <c r="CM141" s="1"/>
      <c r="CN141" s="1"/>
      <c r="CO141" s="1"/>
    </row>
    <row r="142" spans="91:93" ht="15" customHeight="1">
      <c r="CM142" s="1"/>
      <c r="CN142" s="1"/>
      <c r="CO142" s="1"/>
    </row>
    <row r="143" spans="91:93" ht="15" customHeight="1">
      <c r="CM143" s="1"/>
      <c r="CN143" s="1"/>
      <c r="CO143" s="1"/>
    </row>
    <row r="144" spans="91:93" ht="15" customHeight="1">
      <c r="CM144" s="1"/>
      <c r="CN144" s="1"/>
      <c r="CO144" s="1"/>
    </row>
    <row r="145" spans="91:93" ht="15" customHeight="1">
      <c r="CM145" s="1"/>
      <c r="CN145" s="1"/>
      <c r="CO145" s="1"/>
    </row>
    <row r="146" spans="91:93" ht="15" customHeight="1">
      <c r="CM146" s="1"/>
      <c r="CN146" s="1"/>
      <c r="CO146" s="1"/>
    </row>
    <row r="147" spans="91:93" ht="15" customHeight="1">
      <c r="CM147" s="1"/>
      <c r="CN147" s="1"/>
      <c r="CO147" s="1"/>
    </row>
    <row r="148" spans="91:93" ht="15" customHeight="1">
      <c r="CM148" s="1"/>
      <c r="CN148" s="1"/>
      <c r="CO148" s="1"/>
    </row>
    <row r="149" spans="91:93" ht="15" customHeight="1">
      <c r="CM149" s="1"/>
      <c r="CN149" s="1"/>
      <c r="CO149" s="1"/>
    </row>
    <row r="150" spans="91:93" ht="15" customHeight="1">
      <c r="CM150" s="1"/>
      <c r="CN150" s="1"/>
      <c r="CO150" s="1"/>
    </row>
    <row r="151" spans="91:93" ht="15" customHeight="1">
      <c r="CM151" s="1"/>
      <c r="CN151" s="1"/>
      <c r="CO151" s="1"/>
    </row>
    <row r="152" spans="91:93" ht="15" customHeight="1">
      <c r="CM152" s="1"/>
      <c r="CN152" s="1"/>
      <c r="CO152" s="1"/>
    </row>
    <row r="153" spans="91:93" ht="15" customHeight="1">
      <c r="CM153" s="1"/>
      <c r="CN153" s="1"/>
      <c r="CO153" s="1"/>
    </row>
    <row r="154" spans="91:93" ht="15" customHeight="1">
      <c r="CM154" s="1"/>
      <c r="CN154" s="1"/>
      <c r="CO154" s="1"/>
    </row>
    <row r="155" spans="91:93" ht="15" customHeight="1">
      <c r="CM155" s="1"/>
      <c r="CN155" s="1"/>
      <c r="CO155" s="1"/>
    </row>
    <row r="156" spans="91:93" ht="15" customHeight="1">
      <c r="CM156" s="1"/>
      <c r="CN156" s="1"/>
      <c r="CO156" s="1"/>
    </row>
    <row r="157" spans="91:93" ht="15" customHeight="1">
      <c r="CM157" s="1"/>
      <c r="CN157" s="1"/>
      <c r="CO157" s="1"/>
    </row>
    <row r="158" spans="91:93" ht="15" customHeight="1">
      <c r="CM158" s="1"/>
      <c r="CN158" s="1"/>
      <c r="CO158" s="1"/>
    </row>
    <row r="159" spans="91:93" ht="15" customHeight="1">
      <c r="CM159" s="1"/>
      <c r="CN159" s="1"/>
      <c r="CO159" s="1"/>
    </row>
    <row r="160" spans="91:93" ht="15" customHeight="1">
      <c r="CM160" s="1"/>
      <c r="CN160" s="1"/>
      <c r="CO160" s="1"/>
    </row>
    <row r="161" spans="91:93" ht="15" customHeight="1">
      <c r="CM161" s="1"/>
      <c r="CN161" s="1"/>
      <c r="CO161" s="1"/>
    </row>
    <row r="162" spans="91:93" ht="15" customHeight="1">
      <c r="CM162" s="1"/>
      <c r="CN162" s="1"/>
      <c r="CO162" s="1"/>
    </row>
    <row r="163" spans="91:93" ht="15" customHeight="1">
      <c r="CM163" s="1"/>
      <c r="CN163" s="1"/>
      <c r="CO163" s="1"/>
    </row>
    <row r="164" spans="91:93" ht="15" customHeight="1">
      <c r="CM164" s="1"/>
      <c r="CN164" s="1"/>
      <c r="CO164" s="1"/>
    </row>
    <row r="165" spans="91:93" ht="15" customHeight="1">
      <c r="CM165" s="1"/>
      <c r="CN165" s="1"/>
      <c r="CO165" s="1"/>
    </row>
    <row r="166" spans="91:93" ht="15" customHeight="1">
      <c r="CM166" s="1"/>
      <c r="CN166" s="1"/>
      <c r="CO166" s="1"/>
    </row>
    <row r="167" spans="91:93" ht="15" customHeight="1">
      <c r="CM167" s="1"/>
      <c r="CN167" s="1"/>
      <c r="CO167" s="1"/>
    </row>
    <row r="168" spans="91:93" ht="15" customHeight="1">
      <c r="CM168" s="1"/>
      <c r="CN168" s="1"/>
      <c r="CO168" s="1"/>
    </row>
    <row r="169" spans="91:93" ht="15" customHeight="1">
      <c r="CM169" s="1"/>
      <c r="CN169" s="1"/>
      <c r="CO169" s="1"/>
    </row>
    <row r="170" spans="91:93" ht="15" customHeight="1">
      <c r="CM170" s="1"/>
      <c r="CN170" s="1"/>
      <c r="CO170" s="1"/>
    </row>
    <row r="171" spans="91:93" ht="15" customHeight="1">
      <c r="CM171" s="1"/>
      <c r="CN171" s="1"/>
      <c r="CO171" s="1"/>
    </row>
    <row r="172" spans="91:93" ht="15" customHeight="1">
      <c r="CM172" s="1"/>
      <c r="CN172" s="1"/>
      <c r="CO172" s="1"/>
    </row>
    <row r="173" spans="91:93" ht="15" customHeight="1">
      <c r="CM173" s="1"/>
      <c r="CN173" s="1"/>
      <c r="CO173" s="1"/>
    </row>
    <row r="174" spans="91:93" ht="15" customHeight="1">
      <c r="CM174" s="1"/>
      <c r="CN174" s="1"/>
      <c r="CO174" s="1"/>
    </row>
    <row r="175" spans="91:93" ht="15" customHeight="1">
      <c r="CM175" s="1"/>
      <c r="CN175" s="1"/>
      <c r="CO175" s="1"/>
    </row>
    <row r="176" spans="91:93" ht="15" customHeight="1">
      <c r="CM176" s="1"/>
      <c r="CN176" s="1"/>
      <c r="CO176" s="1"/>
    </row>
    <row r="177" spans="91:93" ht="15" customHeight="1">
      <c r="CM177" s="1"/>
      <c r="CN177" s="1"/>
      <c r="CO177" s="1"/>
    </row>
    <row r="178" spans="91:93" ht="15" customHeight="1">
      <c r="CM178" s="1"/>
      <c r="CN178" s="1"/>
      <c r="CO178" s="1"/>
    </row>
    <row r="179" spans="91:93" ht="15" customHeight="1">
      <c r="CM179" s="1"/>
      <c r="CN179" s="1"/>
      <c r="CO179" s="1"/>
    </row>
    <row r="180" spans="91:93" ht="15" customHeight="1">
      <c r="CM180" s="1"/>
      <c r="CN180" s="1"/>
      <c r="CO180" s="1"/>
    </row>
    <row r="181" spans="91:93" ht="15" customHeight="1">
      <c r="CM181" s="1"/>
      <c r="CN181" s="1"/>
      <c r="CO181" s="1"/>
    </row>
    <row r="182" spans="91:93" ht="15" customHeight="1">
      <c r="CM182" s="1"/>
      <c r="CN182" s="1"/>
      <c r="CO182" s="1"/>
    </row>
    <row r="183" spans="91:93" ht="15" customHeight="1">
      <c r="CM183" s="1"/>
      <c r="CN183" s="1"/>
      <c r="CO183" s="1"/>
    </row>
    <row r="184" spans="91:93" ht="15" customHeight="1">
      <c r="CM184" s="1"/>
      <c r="CN184" s="1"/>
      <c r="CO184" s="1"/>
    </row>
    <row r="185" spans="91:93" ht="15" customHeight="1">
      <c r="CM185" s="1"/>
      <c r="CN185" s="1"/>
      <c r="CO185" s="1"/>
    </row>
    <row r="186" spans="91:93" ht="15" customHeight="1">
      <c r="CM186" s="1"/>
      <c r="CN186" s="1"/>
      <c r="CO186" s="1"/>
    </row>
    <row r="187" spans="91:93" ht="15" customHeight="1">
      <c r="CM187" s="1"/>
      <c r="CN187" s="1"/>
      <c r="CO187" s="1"/>
    </row>
    <row r="188" spans="91:93" ht="15" customHeight="1">
      <c r="CM188" s="1"/>
      <c r="CN188" s="1"/>
      <c r="CO188" s="1"/>
    </row>
    <row r="189" spans="91:93" ht="15" customHeight="1">
      <c r="CM189" s="1"/>
      <c r="CN189" s="1"/>
      <c r="CO189" s="1"/>
    </row>
    <row r="190" spans="91:93" ht="15" customHeight="1">
      <c r="CM190" s="1"/>
      <c r="CN190" s="1"/>
      <c r="CO190" s="1"/>
    </row>
    <row r="191" spans="91:93" ht="15" customHeight="1">
      <c r="CM191" s="1"/>
      <c r="CN191" s="1"/>
      <c r="CO191" s="1"/>
    </row>
    <row r="192" spans="1:93" ht="15" customHeight="1">
      <c r="A192" s="4"/>
      <c r="B192" s="4"/>
      <c r="C192" s="4"/>
      <c r="D192" s="4"/>
      <c r="E192" s="4"/>
      <c r="F192" s="4"/>
      <c r="G192" s="4"/>
      <c r="H192" s="4"/>
      <c r="CM192" s="1"/>
      <c r="CN192" s="1"/>
      <c r="CO192" s="1"/>
    </row>
    <row r="193" spans="91:93" ht="15" customHeight="1">
      <c r="CM193" s="1"/>
      <c r="CN193" s="1"/>
      <c r="CO193" s="1"/>
    </row>
    <row r="194" spans="91:93" ht="15" customHeight="1">
      <c r="CM194" s="1"/>
      <c r="CN194" s="1"/>
      <c r="CO194" s="1"/>
    </row>
    <row r="195" spans="91:93" ht="15" customHeight="1">
      <c r="CM195" s="1"/>
      <c r="CN195" s="1"/>
      <c r="CO195" s="1"/>
    </row>
    <row r="196" spans="91:93" ht="15" customHeight="1">
      <c r="CM196" s="1"/>
      <c r="CN196" s="1"/>
      <c r="CO196" s="1"/>
    </row>
    <row r="197" spans="91:93" ht="15" customHeight="1">
      <c r="CM197" s="1"/>
      <c r="CN197" s="1"/>
      <c r="CO197" s="1"/>
    </row>
    <row r="198" spans="91:93" ht="15" customHeight="1">
      <c r="CM198" s="1"/>
      <c r="CN198" s="1"/>
      <c r="CO198" s="1"/>
    </row>
    <row r="199" spans="91:93" ht="15" customHeight="1">
      <c r="CM199" s="1"/>
      <c r="CN199" s="1"/>
      <c r="CO199" s="1"/>
    </row>
    <row r="200" spans="91:93" ht="15" customHeight="1">
      <c r="CM200" s="1"/>
      <c r="CN200" s="1"/>
      <c r="CO200" s="1"/>
    </row>
    <row r="201" spans="91:93" ht="15" customHeight="1">
      <c r="CM201" s="1"/>
      <c r="CN201" s="1"/>
      <c r="CO201" s="1"/>
    </row>
    <row r="202" spans="91:93" ht="15" customHeight="1">
      <c r="CM202" s="1"/>
      <c r="CN202" s="1"/>
      <c r="CO202" s="1"/>
    </row>
    <row r="203" spans="91:93" ht="15" customHeight="1">
      <c r="CM203" s="1"/>
      <c r="CN203" s="1"/>
      <c r="CO203" s="1"/>
    </row>
    <row r="204" spans="91:93" ht="15" customHeight="1">
      <c r="CM204" s="1"/>
      <c r="CN204" s="1"/>
      <c r="CO204" s="1"/>
    </row>
    <row r="205" spans="91:93" ht="15" customHeight="1">
      <c r="CM205" s="1"/>
      <c r="CN205" s="1"/>
      <c r="CO205" s="1"/>
    </row>
    <row r="206" spans="91:93" ht="15" customHeight="1">
      <c r="CM206" s="1"/>
      <c r="CN206" s="1"/>
      <c r="CO206" s="1"/>
    </row>
    <row r="207" spans="91:93" ht="15" customHeight="1">
      <c r="CM207" s="1"/>
      <c r="CN207" s="1"/>
      <c r="CO207" s="1"/>
    </row>
    <row r="208" spans="91:93" ht="15" customHeight="1">
      <c r="CM208" s="1"/>
      <c r="CN208" s="1"/>
      <c r="CO208" s="1"/>
    </row>
    <row r="209" spans="91:93" ht="15" customHeight="1">
      <c r="CM209" s="1"/>
      <c r="CN209" s="1"/>
      <c r="CO209" s="1"/>
    </row>
    <row r="210" spans="91:93" ht="15" customHeight="1">
      <c r="CM210" s="1"/>
      <c r="CN210" s="1"/>
      <c r="CO210" s="1"/>
    </row>
    <row r="211" spans="91:93" ht="15" customHeight="1">
      <c r="CM211" s="1"/>
      <c r="CN211" s="1"/>
      <c r="CO211" s="1"/>
    </row>
    <row r="212" spans="91:93" ht="15" customHeight="1">
      <c r="CM212" s="1"/>
      <c r="CN212" s="1"/>
      <c r="CO212" s="1"/>
    </row>
    <row r="213" spans="91:93" ht="15" customHeight="1">
      <c r="CM213" s="1"/>
      <c r="CN213" s="1"/>
      <c r="CO213" s="1"/>
    </row>
    <row r="214" spans="90:93" ht="15" customHeight="1">
      <c r="CL214" s="9"/>
      <c r="CO214" s="1"/>
    </row>
    <row r="215" spans="90:93" ht="15" customHeight="1">
      <c r="CL215" s="9"/>
      <c r="CO215" s="1"/>
    </row>
    <row r="216" spans="90:93" ht="15" customHeight="1">
      <c r="CL216" s="9"/>
      <c r="CO216" s="1"/>
    </row>
    <row r="217" spans="90:93" ht="15" customHeight="1">
      <c r="CL217" s="9"/>
      <c r="CO217" s="1"/>
    </row>
    <row r="218" spans="90:93" ht="15" customHeight="1">
      <c r="CL218" s="9"/>
      <c r="CO218" s="1"/>
    </row>
    <row r="219" spans="90:93" ht="15" customHeight="1">
      <c r="CL219" s="9"/>
      <c r="CO219" s="1"/>
    </row>
    <row r="220" spans="90:93" ht="15" customHeight="1">
      <c r="CL220" s="9"/>
      <c r="CO220" s="1"/>
    </row>
    <row r="221" spans="90:93" ht="15" customHeight="1">
      <c r="CL221" s="9"/>
      <c r="CO221" s="1"/>
    </row>
    <row r="222" spans="90:93" ht="15" customHeight="1">
      <c r="CL222" s="9"/>
      <c r="CO222" s="1"/>
    </row>
    <row r="223" spans="90:93" ht="15" customHeight="1">
      <c r="CL223" s="9"/>
      <c r="CO223" s="1"/>
    </row>
    <row r="224" spans="90:93" ht="15" customHeight="1">
      <c r="CL224" s="9"/>
      <c r="CO224" s="1"/>
    </row>
    <row r="225" spans="90:93" ht="15" customHeight="1">
      <c r="CL225" s="9"/>
      <c r="CO225" s="1"/>
    </row>
    <row r="226" spans="90:93" ht="15" customHeight="1">
      <c r="CL226" s="9"/>
      <c r="CO226" s="1"/>
    </row>
    <row r="227" spans="90:93" ht="15" customHeight="1">
      <c r="CL227" s="9"/>
      <c r="CO227" s="1"/>
    </row>
    <row r="228" spans="90:93" ht="15" customHeight="1">
      <c r="CL228" s="9"/>
      <c r="CO228" s="1"/>
    </row>
    <row r="229" spans="90:93" ht="15" customHeight="1">
      <c r="CL229" s="9"/>
      <c r="CO229" s="1"/>
    </row>
    <row r="230" spans="90:93" ht="15" customHeight="1">
      <c r="CL230" s="9"/>
      <c r="CO230" s="1"/>
    </row>
    <row r="231" spans="90:93" ht="15" customHeight="1">
      <c r="CL231" s="9"/>
      <c r="CO231" s="1"/>
    </row>
    <row r="232" spans="90:93" ht="15" customHeight="1">
      <c r="CL232" s="9"/>
      <c r="CO232" s="1"/>
    </row>
    <row r="233" spans="90:93" ht="15" customHeight="1">
      <c r="CL233" s="9"/>
      <c r="CO233" s="1"/>
    </row>
    <row r="234" spans="90:93" ht="15" customHeight="1">
      <c r="CL234" s="9"/>
      <c r="CO234" s="1"/>
    </row>
    <row r="235" spans="90:93" ht="15" customHeight="1">
      <c r="CL235" s="9"/>
      <c r="CO235" s="1"/>
    </row>
    <row r="236" spans="90:93" ht="15" customHeight="1">
      <c r="CL236" s="9"/>
      <c r="CO236" s="1"/>
    </row>
    <row r="237" spans="90:93" ht="15" customHeight="1">
      <c r="CL237" s="9"/>
      <c r="CO237" s="1"/>
    </row>
    <row r="238" spans="90:93" ht="15" customHeight="1">
      <c r="CL238" s="9"/>
      <c r="CO238" s="1"/>
    </row>
  </sheetData>
  <sheetProtection/>
  <mergeCells count="244">
    <mergeCell ref="CM10:CN15"/>
    <mergeCell ref="CH22:CL23"/>
    <mergeCell ref="CM16:CN23"/>
    <mergeCell ref="AM20:AO21"/>
    <mergeCell ref="BB20:BD21"/>
    <mergeCell ref="CF18:CG19"/>
    <mergeCell ref="AM16:AO17"/>
    <mergeCell ref="BB16:BD17"/>
    <mergeCell ref="CO6:CP9"/>
    <mergeCell ref="E8:F9"/>
    <mergeCell ref="G8:K9"/>
    <mergeCell ref="CF8:CG9"/>
    <mergeCell ref="CH8:CL9"/>
    <mergeCell ref="CO10:CP41"/>
    <mergeCell ref="CF14:CG15"/>
    <mergeCell ref="CH14:CL15"/>
    <mergeCell ref="AP15:AR16"/>
    <mergeCell ref="AY15:BA16"/>
    <mergeCell ref="AE16:AF17"/>
    <mergeCell ref="C30:D35"/>
    <mergeCell ref="E30:F31"/>
    <mergeCell ref="BB43:BT45"/>
    <mergeCell ref="BB47:BT49"/>
    <mergeCell ref="AT9:AW21"/>
    <mergeCell ref="BB25:BD26"/>
    <mergeCell ref="E34:F35"/>
    <mergeCell ref="E14:F15"/>
    <mergeCell ref="A10:B41"/>
    <mergeCell ref="C10:D15"/>
    <mergeCell ref="E10:F11"/>
    <mergeCell ref="G10:K11"/>
    <mergeCell ref="AE10:AF11"/>
    <mergeCell ref="P10:Q11"/>
    <mergeCell ref="E12:F13"/>
    <mergeCell ref="G12:K13"/>
    <mergeCell ref="W12:X13"/>
    <mergeCell ref="C16:D23"/>
    <mergeCell ref="AF2:BK4"/>
    <mergeCell ref="A6:B9"/>
    <mergeCell ref="C6:D9"/>
    <mergeCell ref="E6:AF7"/>
    <mergeCell ref="BK6:CL7"/>
    <mergeCell ref="CM6:CN9"/>
    <mergeCell ref="AH6:BI7"/>
    <mergeCell ref="CF22:CG23"/>
    <mergeCell ref="BU13:BW14"/>
    <mergeCell ref="BU27:BW28"/>
    <mergeCell ref="BU19:BV22"/>
    <mergeCell ref="CA20:CB21"/>
    <mergeCell ref="BW20:BX21"/>
    <mergeCell ref="CC21:CD22"/>
    <mergeCell ref="CA22:CB23"/>
    <mergeCell ref="CA16:CB17"/>
    <mergeCell ref="CM24:CN29"/>
    <mergeCell ref="CF24:CG25"/>
    <mergeCell ref="CH24:CL25"/>
    <mergeCell ref="CF28:CG29"/>
    <mergeCell ref="CH28:CL29"/>
    <mergeCell ref="CH26:CL27"/>
    <mergeCell ref="CF10:CG11"/>
    <mergeCell ref="CH10:CL11"/>
    <mergeCell ref="BS12:BT13"/>
    <mergeCell ref="CF12:CG13"/>
    <mergeCell ref="CH12:CL13"/>
    <mergeCell ref="CF20:CG21"/>
    <mergeCell ref="CH20:CL21"/>
    <mergeCell ref="CH16:CL17"/>
    <mergeCell ref="CH30:CL31"/>
    <mergeCell ref="BZ30:CA31"/>
    <mergeCell ref="BS14:BT15"/>
    <mergeCell ref="AC17:AD22"/>
    <mergeCell ref="AA18:AB19"/>
    <mergeCell ref="AA20:AB21"/>
    <mergeCell ref="BO20:BP21"/>
    <mergeCell ref="BK22:BL23"/>
    <mergeCell ref="BK16:BL17"/>
    <mergeCell ref="CC17:CD18"/>
    <mergeCell ref="G14:K15"/>
    <mergeCell ref="W14:X15"/>
    <mergeCell ref="G18:K19"/>
    <mergeCell ref="S16:T17"/>
    <mergeCell ref="AM31:AO32"/>
    <mergeCell ref="AY23:BA24"/>
    <mergeCell ref="U19:V22"/>
    <mergeCell ref="Y19:Z20"/>
    <mergeCell ref="O20:P21"/>
    <mergeCell ref="W18:X19"/>
    <mergeCell ref="E18:F19"/>
    <mergeCell ref="BO18:BP19"/>
    <mergeCell ref="BS18:BT19"/>
    <mergeCell ref="BQ19:BR20"/>
    <mergeCell ref="BW16:BX17"/>
    <mergeCell ref="BM17:BN22"/>
    <mergeCell ref="BS22:BT23"/>
    <mergeCell ref="O16:P17"/>
    <mergeCell ref="M17:N18"/>
    <mergeCell ref="Q17:R20"/>
    <mergeCell ref="O18:P19"/>
    <mergeCell ref="O22:P23"/>
    <mergeCell ref="E20:F21"/>
    <mergeCell ref="G20:K21"/>
    <mergeCell ref="S20:T21"/>
    <mergeCell ref="M21:N22"/>
    <mergeCell ref="E16:F17"/>
    <mergeCell ref="G16:K17"/>
    <mergeCell ref="CF26:CG27"/>
    <mergeCell ref="CF16:CG17"/>
    <mergeCell ref="CH18:CL19"/>
    <mergeCell ref="E32:F33"/>
    <mergeCell ref="G32:K33"/>
    <mergeCell ref="W32:X33"/>
    <mergeCell ref="BK28:BL29"/>
    <mergeCell ref="AT26:AW27"/>
    <mergeCell ref="CF30:CG31"/>
    <mergeCell ref="BZ24:CA25"/>
    <mergeCell ref="G22:K23"/>
    <mergeCell ref="AB25:AD28"/>
    <mergeCell ref="AB31:AD34"/>
    <mergeCell ref="E22:F23"/>
    <mergeCell ref="G34:K35"/>
    <mergeCell ref="W34:X35"/>
    <mergeCell ref="W22:X23"/>
    <mergeCell ref="G30:K31"/>
    <mergeCell ref="G28:K29"/>
    <mergeCell ref="W28:X29"/>
    <mergeCell ref="AE28:AF29"/>
    <mergeCell ref="T27:V28"/>
    <mergeCell ref="E26:F27"/>
    <mergeCell ref="G26:K27"/>
    <mergeCell ref="W26:X27"/>
    <mergeCell ref="P26:Q27"/>
    <mergeCell ref="M25:O26"/>
    <mergeCell ref="CB31:CD32"/>
    <mergeCell ref="C24:D29"/>
    <mergeCell ref="E24:F25"/>
    <mergeCell ref="G24:K25"/>
    <mergeCell ref="AE24:AF25"/>
    <mergeCell ref="P24:Q25"/>
    <mergeCell ref="AM25:AO26"/>
    <mergeCell ref="AP32:AR33"/>
    <mergeCell ref="AP23:AR24"/>
    <mergeCell ref="E28:F29"/>
    <mergeCell ref="BK34:BL35"/>
    <mergeCell ref="BS34:BT35"/>
    <mergeCell ref="CF34:CG35"/>
    <mergeCell ref="AJ35:AL36"/>
    <mergeCell ref="BE35:BG36"/>
    <mergeCell ref="AM36:AO37"/>
    <mergeCell ref="BB36:BD37"/>
    <mergeCell ref="BU33:BW34"/>
    <mergeCell ref="BM31:BO34"/>
    <mergeCell ref="BK30:BL31"/>
    <mergeCell ref="CF32:CG33"/>
    <mergeCell ref="M31:O32"/>
    <mergeCell ref="BM37:BO40"/>
    <mergeCell ref="BZ32:CA33"/>
    <mergeCell ref="AY32:BA33"/>
    <mergeCell ref="BK36:BL37"/>
    <mergeCell ref="BS40:BT41"/>
    <mergeCell ref="BZ38:CA39"/>
    <mergeCell ref="BS38:BT39"/>
    <mergeCell ref="CB37:CD38"/>
    <mergeCell ref="T39:V40"/>
    <mergeCell ref="AB37:AD40"/>
    <mergeCell ref="M37:O38"/>
    <mergeCell ref="P32:Q33"/>
    <mergeCell ref="AE30:AF31"/>
    <mergeCell ref="P30:Q31"/>
    <mergeCell ref="AE34:AF35"/>
    <mergeCell ref="T33:V34"/>
    <mergeCell ref="C36:D41"/>
    <mergeCell ref="E36:F37"/>
    <mergeCell ref="G36:K37"/>
    <mergeCell ref="AE36:AF37"/>
    <mergeCell ref="P36:Q37"/>
    <mergeCell ref="E38:F39"/>
    <mergeCell ref="G38:K39"/>
    <mergeCell ref="E40:F41"/>
    <mergeCell ref="G40:K41"/>
    <mergeCell ref="W40:X41"/>
    <mergeCell ref="AE14:AF15"/>
    <mergeCell ref="BK14:BL15"/>
    <mergeCell ref="P12:Q13"/>
    <mergeCell ref="W48:Z49"/>
    <mergeCell ref="BZ36:CA37"/>
    <mergeCell ref="AB11:AD14"/>
    <mergeCell ref="W44:Z45"/>
    <mergeCell ref="AE40:AF41"/>
    <mergeCell ref="W38:X39"/>
    <mergeCell ref="P38:Q39"/>
    <mergeCell ref="AA43:AS45"/>
    <mergeCell ref="AA47:AS49"/>
    <mergeCell ref="CH38:CL39"/>
    <mergeCell ref="CF36:CG37"/>
    <mergeCell ref="CH36:CL37"/>
    <mergeCell ref="AX44:BA45"/>
    <mergeCell ref="BU39:BW40"/>
    <mergeCell ref="CF38:CG39"/>
    <mergeCell ref="CM36:CN41"/>
    <mergeCell ref="CF40:CG41"/>
    <mergeCell ref="CH40:CL41"/>
    <mergeCell ref="BK40:BL41"/>
    <mergeCell ref="AH37:AI40"/>
    <mergeCell ref="BH37:BI40"/>
    <mergeCell ref="T13:V14"/>
    <mergeCell ref="CM30:CN35"/>
    <mergeCell ref="CH32:CL33"/>
    <mergeCell ref="CH34:CL35"/>
    <mergeCell ref="AX48:BA49"/>
    <mergeCell ref="AJ39:AL40"/>
    <mergeCell ref="BE39:BG40"/>
    <mergeCell ref="AE22:AF23"/>
    <mergeCell ref="AJ31:AL32"/>
    <mergeCell ref="BE31:BG32"/>
    <mergeCell ref="AH11:AI14"/>
    <mergeCell ref="AH18:AI21"/>
    <mergeCell ref="AH25:AI28"/>
    <mergeCell ref="AH31:AI34"/>
    <mergeCell ref="BH11:BI14"/>
    <mergeCell ref="BH18:BI21"/>
    <mergeCell ref="BH25:BI28"/>
    <mergeCell ref="BH31:BI34"/>
    <mergeCell ref="BB31:BD32"/>
    <mergeCell ref="AS24:AU25"/>
    <mergeCell ref="AM11:AO12"/>
    <mergeCell ref="BB11:BD12"/>
    <mergeCell ref="BZ12:CA13"/>
    <mergeCell ref="BZ10:CA11"/>
    <mergeCell ref="BK10:BL11"/>
    <mergeCell ref="BZ26:CA27"/>
    <mergeCell ref="AV24:AX25"/>
    <mergeCell ref="BY17:BZ20"/>
    <mergeCell ref="CA18:CB19"/>
    <mergeCell ref="BK24:BL25"/>
    <mergeCell ref="L8:AF9"/>
    <mergeCell ref="BK8:CE9"/>
    <mergeCell ref="M11:O12"/>
    <mergeCell ref="BS28:BT29"/>
    <mergeCell ref="BS32:BT33"/>
    <mergeCell ref="BS26:BT27"/>
    <mergeCell ref="BM11:BO14"/>
    <mergeCell ref="BM25:BO28"/>
    <mergeCell ref="CB25:CD26"/>
    <mergeCell ref="CB11:CD12"/>
  </mergeCells>
  <printOptions horizontalCentered="1" verticalCentered="1"/>
  <pageMargins left="0.47" right="0.3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F323"/>
  <sheetViews>
    <sheetView zoomScalePageLayoutView="0" workbookViewId="0" topLeftCell="A49">
      <selection activeCell="BE79" sqref="BE79"/>
    </sheetView>
  </sheetViews>
  <sheetFormatPr defaultColWidth="1.8515625" defaultRowHeight="9" customHeight="1"/>
  <cols>
    <col min="1" max="47" width="1.8515625" style="1" customWidth="1"/>
    <col min="48" max="50" width="1.8515625" style="9" customWidth="1"/>
    <col min="51" max="16384" width="1.8515625" style="1" customWidth="1"/>
  </cols>
  <sheetData>
    <row r="1" spans="1:84" ht="9" customHeight="1">
      <c r="A1" s="397" t="s">
        <v>41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</row>
    <row r="2" spans="1:84" ht="9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</row>
    <row r="3" spans="1:84" ht="9" customHeight="1" thickBo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</row>
    <row r="4" spans="1:44" ht="9" customHeight="1">
      <c r="A4" s="350" t="s">
        <v>17</v>
      </c>
      <c r="B4" s="351"/>
      <c r="C4" s="351"/>
      <c r="D4" s="351"/>
      <c r="E4" s="351"/>
      <c r="F4" s="351"/>
      <c r="G4" s="351"/>
      <c r="H4" s="351"/>
      <c r="I4" s="351"/>
      <c r="J4" s="352"/>
      <c r="K4" s="387" t="str">
        <f>D7</f>
        <v>鳳雛塾A</v>
      </c>
      <c r="L4" s="387"/>
      <c r="M4" s="387"/>
      <c r="N4" s="387"/>
      <c r="O4" s="387"/>
      <c r="P4" s="387"/>
      <c r="Q4" s="388"/>
      <c r="R4" s="393" t="str">
        <f>D12</f>
        <v>新潟東</v>
      </c>
      <c r="S4" s="387"/>
      <c r="T4" s="387"/>
      <c r="U4" s="387"/>
      <c r="V4" s="387"/>
      <c r="W4" s="387"/>
      <c r="X4" s="388"/>
      <c r="Y4" s="393" t="str">
        <f>D17</f>
        <v>糸魚川</v>
      </c>
      <c r="Z4" s="387"/>
      <c r="AA4" s="387"/>
      <c r="AB4" s="387"/>
      <c r="AC4" s="387"/>
      <c r="AD4" s="387"/>
      <c r="AE4" s="388"/>
      <c r="AF4" s="322" t="s">
        <v>20</v>
      </c>
      <c r="AG4" s="323"/>
      <c r="AH4" s="324"/>
      <c r="AI4" s="322" t="s">
        <v>21</v>
      </c>
      <c r="AJ4" s="323"/>
      <c r="AK4" s="324"/>
      <c r="AL4" s="322" t="s">
        <v>35</v>
      </c>
      <c r="AM4" s="323"/>
      <c r="AN4" s="324"/>
      <c r="AO4" s="322" t="s">
        <v>22</v>
      </c>
      <c r="AP4" s="323"/>
      <c r="AQ4" s="323"/>
      <c r="AR4" s="324"/>
    </row>
    <row r="5" spans="1:44" ht="9" customHeight="1">
      <c r="A5" s="353"/>
      <c r="B5" s="326"/>
      <c r="C5" s="326"/>
      <c r="D5" s="326"/>
      <c r="E5" s="326"/>
      <c r="F5" s="326"/>
      <c r="G5" s="326"/>
      <c r="H5" s="326"/>
      <c r="I5" s="326"/>
      <c r="J5" s="354"/>
      <c r="K5" s="389"/>
      <c r="L5" s="389"/>
      <c r="M5" s="389"/>
      <c r="N5" s="389"/>
      <c r="O5" s="389"/>
      <c r="P5" s="389"/>
      <c r="Q5" s="390"/>
      <c r="R5" s="394"/>
      <c r="S5" s="389"/>
      <c r="T5" s="389"/>
      <c r="U5" s="389"/>
      <c r="V5" s="389"/>
      <c r="W5" s="389"/>
      <c r="X5" s="390"/>
      <c r="Y5" s="394"/>
      <c r="Z5" s="389"/>
      <c r="AA5" s="389"/>
      <c r="AB5" s="389"/>
      <c r="AC5" s="389"/>
      <c r="AD5" s="389"/>
      <c r="AE5" s="390"/>
      <c r="AF5" s="325"/>
      <c r="AG5" s="326"/>
      <c r="AH5" s="327"/>
      <c r="AI5" s="325"/>
      <c r="AJ5" s="326"/>
      <c r="AK5" s="327"/>
      <c r="AL5" s="325"/>
      <c r="AM5" s="326"/>
      <c r="AN5" s="327"/>
      <c r="AO5" s="325"/>
      <c r="AP5" s="326"/>
      <c r="AQ5" s="326"/>
      <c r="AR5" s="327"/>
    </row>
    <row r="6" spans="1:44" ht="9" customHeight="1" thickBot="1">
      <c r="A6" s="355"/>
      <c r="B6" s="356"/>
      <c r="C6" s="356"/>
      <c r="D6" s="356"/>
      <c r="E6" s="356"/>
      <c r="F6" s="356"/>
      <c r="G6" s="356"/>
      <c r="H6" s="356"/>
      <c r="I6" s="356"/>
      <c r="J6" s="357"/>
      <c r="K6" s="391"/>
      <c r="L6" s="391"/>
      <c r="M6" s="391"/>
      <c r="N6" s="391"/>
      <c r="O6" s="391"/>
      <c r="P6" s="391"/>
      <c r="Q6" s="392"/>
      <c r="R6" s="395"/>
      <c r="S6" s="391"/>
      <c r="T6" s="391"/>
      <c r="U6" s="391"/>
      <c r="V6" s="391"/>
      <c r="W6" s="391"/>
      <c r="X6" s="392"/>
      <c r="Y6" s="395"/>
      <c r="Z6" s="391"/>
      <c r="AA6" s="391"/>
      <c r="AB6" s="391"/>
      <c r="AC6" s="391"/>
      <c r="AD6" s="391"/>
      <c r="AE6" s="392"/>
      <c r="AF6" s="328"/>
      <c r="AG6" s="329"/>
      <c r="AH6" s="330"/>
      <c r="AI6" s="328"/>
      <c r="AJ6" s="329"/>
      <c r="AK6" s="330"/>
      <c r="AL6" s="328"/>
      <c r="AM6" s="329"/>
      <c r="AN6" s="330"/>
      <c r="AO6" s="328"/>
      <c r="AP6" s="329"/>
      <c r="AQ6" s="329"/>
      <c r="AR6" s="330"/>
    </row>
    <row r="7" spans="1:44" ht="9" customHeight="1">
      <c r="A7" s="370">
        <v>1</v>
      </c>
      <c r="B7" s="370"/>
      <c r="C7" s="370"/>
      <c r="D7" s="385" t="str">
        <f>トーナメント!G10</f>
        <v>鳳雛塾A</v>
      </c>
      <c r="E7" s="386"/>
      <c r="F7" s="386"/>
      <c r="G7" s="386"/>
      <c r="H7" s="386"/>
      <c r="I7" s="386"/>
      <c r="J7" s="386"/>
      <c r="K7" s="341"/>
      <c r="L7" s="342"/>
      <c r="M7" s="342"/>
      <c r="N7" s="342"/>
      <c r="O7" s="342"/>
      <c r="P7" s="342"/>
      <c r="Q7" s="343"/>
      <c r="R7" s="313" t="str">
        <f>IF(R10-V10=0,"×",IF(R10-V10&gt;0,"○","△"))</f>
        <v>○</v>
      </c>
      <c r="S7" s="314"/>
      <c r="T7" s="314"/>
      <c r="U7" s="314"/>
      <c r="V7" s="314"/>
      <c r="W7" s="314"/>
      <c r="X7" s="315"/>
      <c r="Y7" s="313" t="str">
        <f>IF(Y10-AC10=0,"×",IF(Y10-AC10&gt;0,"○","△"))</f>
        <v>○</v>
      </c>
      <c r="Z7" s="314"/>
      <c r="AA7" s="314"/>
      <c r="AB7" s="314"/>
      <c r="AC7" s="314"/>
      <c r="AD7" s="314"/>
      <c r="AE7" s="315"/>
      <c r="AF7" s="312">
        <f>COUNTIF(R7:AE9,"○")</f>
        <v>2</v>
      </c>
      <c r="AG7" s="312"/>
      <c r="AH7" s="312"/>
      <c r="AI7" s="312">
        <f>COUNTIF(R7:AE9,"△")</f>
        <v>0</v>
      </c>
      <c r="AJ7" s="312"/>
      <c r="AK7" s="312"/>
      <c r="AL7" s="312">
        <f>COUNTIF(R7:AE9,"×")</f>
        <v>0</v>
      </c>
      <c r="AM7" s="312"/>
      <c r="AN7" s="312"/>
      <c r="AO7" s="312">
        <v>1</v>
      </c>
      <c r="AP7" s="312"/>
      <c r="AQ7" s="312"/>
      <c r="AR7" s="312"/>
    </row>
    <row r="8" spans="1:44" ht="9" customHeight="1">
      <c r="A8" s="331"/>
      <c r="B8" s="331"/>
      <c r="C8" s="331"/>
      <c r="D8" s="369"/>
      <c r="E8" s="369"/>
      <c r="F8" s="369"/>
      <c r="G8" s="369"/>
      <c r="H8" s="369"/>
      <c r="I8" s="369"/>
      <c r="J8" s="369"/>
      <c r="K8" s="344"/>
      <c r="L8" s="345"/>
      <c r="M8" s="345"/>
      <c r="N8" s="345"/>
      <c r="O8" s="345"/>
      <c r="P8" s="345"/>
      <c r="Q8" s="346"/>
      <c r="R8" s="316"/>
      <c r="S8" s="317"/>
      <c r="T8" s="317"/>
      <c r="U8" s="317"/>
      <c r="V8" s="317"/>
      <c r="W8" s="317"/>
      <c r="X8" s="318"/>
      <c r="Y8" s="316"/>
      <c r="Z8" s="317"/>
      <c r="AA8" s="317"/>
      <c r="AB8" s="317"/>
      <c r="AC8" s="317"/>
      <c r="AD8" s="317"/>
      <c r="AE8" s="318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</row>
    <row r="9" spans="1:44" ht="9" customHeight="1">
      <c r="A9" s="331"/>
      <c r="B9" s="331"/>
      <c r="C9" s="331"/>
      <c r="D9" s="369"/>
      <c r="E9" s="369"/>
      <c r="F9" s="369"/>
      <c r="G9" s="369"/>
      <c r="H9" s="369"/>
      <c r="I9" s="369"/>
      <c r="J9" s="369"/>
      <c r="K9" s="344"/>
      <c r="L9" s="345"/>
      <c r="M9" s="345"/>
      <c r="N9" s="345"/>
      <c r="O9" s="345"/>
      <c r="P9" s="345"/>
      <c r="Q9" s="346"/>
      <c r="R9" s="316"/>
      <c r="S9" s="317"/>
      <c r="T9" s="317"/>
      <c r="U9" s="317"/>
      <c r="V9" s="317"/>
      <c r="W9" s="317"/>
      <c r="X9" s="318"/>
      <c r="Y9" s="316"/>
      <c r="Z9" s="317"/>
      <c r="AA9" s="317"/>
      <c r="AB9" s="317"/>
      <c r="AC9" s="317"/>
      <c r="AD9" s="317"/>
      <c r="AE9" s="318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</row>
    <row r="10" spans="1:44" ht="9" customHeight="1">
      <c r="A10" s="331"/>
      <c r="B10" s="331"/>
      <c r="C10" s="331"/>
      <c r="D10" s="369"/>
      <c r="E10" s="369"/>
      <c r="F10" s="369"/>
      <c r="G10" s="369"/>
      <c r="H10" s="369"/>
      <c r="I10" s="369"/>
      <c r="J10" s="369"/>
      <c r="K10" s="344"/>
      <c r="L10" s="345"/>
      <c r="M10" s="345"/>
      <c r="N10" s="345"/>
      <c r="O10" s="345"/>
      <c r="P10" s="345"/>
      <c r="Q10" s="346"/>
      <c r="R10" s="316">
        <v>5</v>
      </c>
      <c r="S10" s="317"/>
      <c r="T10" s="317"/>
      <c r="U10" s="317" t="s">
        <v>36</v>
      </c>
      <c r="V10" s="317">
        <v>0</v>
      </c>
      <c r="W10" s="317"/>
      <c r="X10" s="318"/>
      <c r="Y10" s="316">
        <v>5</v>
      </c>
      <c r="Z10" s="317"/>
      <c r="AA10" s="317"/>
      <c r="AB10" s="317" t="s">
        <v>36</v>
      </c>
      <c r="AC10" s="317">
        <v>0</v>
      </c>
      <c r="AD10" s="317"/>
      <c r="AE10" s="318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</row>
    <row r="11" spans="1:44" ht="9" customHeight="1">
      <c r="A11" s="331"/>
      <c r="B11" s="331"/>
      <c r="C11" s="331"/>
      <c r="D11" s="369"/>
      <c r="E11" s="369"/>
      <c r="F11" s="369"/>
      <c r="G11" s="369"/>
      <c r="H11" s="369"/>
      <c r="I11" s="369"/>
      <c r="J11" s="369"/>
      <c r="K11" s="347"/>
      <c r="L11" s="348"/>
      <c r="M11" s="348"/>
      <c r="N11" s="348"/>
      <c r="O11" s="348"/>
      <c r="P11" s="348"/>
      <c r="Q11" s="349"/>
      <c r="R11" s="319"/>
      <c r="S11" s="320"/>
      <c r="T11" s="320"/>
      <c r="U11" s="320"/>
      <c r="V11" s="320"/>
      <c r="W11" s="320"/>
      <c r="X11" s="321"/>
      <c r="Y11" s="319"/>
      <c r="Z11" s="320"/>
      <c r="AA11" s="320"/>
      <c r="AB11" s="320"/>
      <c r="AC11" s="320"/>
      <c r="AD11" s="320"/>
      <c r="AE11" s="321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</row>
    <row r="12" spans="1:44" ht="9" customHeight="1">
      <c r="A12" s="331">
        <v>2</v>
      </c>
      <c r="B12" s="331"/>
      <c r="C12" s="331"/>
      <c r="D12" s="369" t="str">
        <f>トーナメント!G12</f>
        <v>新潟東</v>
      </c>
      <c r="E12" s="369"/>
      <c r="F12" s="369"/>
      <c r="G12" s="369"/>
      <c r="H12" s="369"/>
      <c r="I12" s="369"/>
      <c r="J12" s="369"/>
      <c r="K12" s="313" t="str">
        <f>IF(K15-O15=0,"×",IF(K15-O15&gt;0,"○","△"))</f>
        <v>△</v>
      </c>
      <c r="L12" s="314"/>
      <c r="M12" s="314"/>
      <c r="N12" s="314"/>
      <c r="O12" s="314"/>
      <c r="P12" s="314"/>
      <c r="Q12" s="315"/>
      <c r="R12" s="341"/>
      <c r="S12" s="342"/>
      <c r="T12" s="342"/>
      <c r="U12" s="342"/>
      <c r="V12" s="342"/>
      <c r="W12" s="342"/>
      <c r="X12" s="343"/>
      <c r="Y12" s="313" t="str">
        <f>IF(Y15-AC15=0,"×",IF(Y15-AC15&gt;0,"○","△"))</f>
        <v>△</v>
      </c>
      <c r="Z12" s="314"/>
      <c r="AA12" s="314"/>
      <c r="AB12" s="314"/>
      <c r="AC12" s="314"/>
      <c r="AD12" s="314"/>
      <c r="AE12" s="315"/>
      <c r="AF12" s="312">
        <f>COUNTIF(K12,"○")+COUNTIF(Y12,"○")</f>
        <v>0</v>
      </c>
      <c r="AG12" s="312"/>
      <c r="AH12" s="312"/>
      <c r="AI12" s="312">
        <f>COUNTIF(K12,"△")+COUNTIF(Y12,"△")</f>
        <v>2</v>
      </c>
      <c r="AJ12" s="312"/>
      <c r="AK12" s="312"/>
      <c r="AL12" s="312">
        <f>COUNTIF(K12,"×")+COUNTIF(Y12,"×")</f>
        <v>0</v>
      </c>
      <c r="AM12" s="312"/>
      <c r="AN12" s="312"/>
      <c r="AO12" s="312">
        <v>3</v>
      </c>
      <c r="AP12" s="312"/>
      <c r="AQ12" s="312"/>
      <c r="AR12" s="312"/>
    </row>
    <row r="13" spans="1:44" ht="9" customHeight="1">
      <c r="A13" s="331"/>
      <c r="B13" s="331"/>
      <c r="C13" s="331"/>
      <c r="D13" s="369"/>
      <c r="E13" s="369"/>
      <c r="F13" s="369"/>
      <c r="G13" s="369"/>
      <c r="H13" s="369"/>
      <c r="I13" s="369"/>
      <c r="J13" s="369"/>
      <c r="K13" s="316"/>
      <c r="L13" s="317"/>
      <c r="M13" s="317"/>
      <c r="N13" s="317"/>
      <c r="O13" s="317"/>
      <c r="P13" s="317"/>
      <c r="Q13" s="318"/>
      <c r="R13" s="344"/>
      <c r="S13" s="345"/>
      <c r="T13" s="345"/>
      <c r="U13" s="345"/>
      <c r="V13" s="345"/>
      <c r="W13" s="345"/>
      <c r="X13" s="346"/>
      <c r="Y13" s="316"/>
      <c r="Z13" s="317"/>
      <c r="AA13" s="317"/>
      <c r="AB13" s="317"/>
      <c r="AC13" s="317"/>
      <c r="AD13" s="317"/>
      <c r="AE13" s="318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</row>
    <row r="14" spans="1:44" ht="9" customHeight="1">
      <c r="A14" s="331"/>
      <c r="B14" s="331"/>
      <c r="C14" s="331"/>
      <c r="D14" s="369"/>
      <c r="E14" s="369"/>
      <c r="F14" s="369"/>
      <c r="G14" s="369"/>
      <c r="H14" s="369"/>
      <c r="I14" s="369"/>
      <c r="J14" s="369"/>
      <c r="K14" s="316"/>
      <c r="L14" s="317"/>
      <c r="M14" s="317"/>
      <c r="N14" s="317"/>
      <c r="O14" s="317"/>
      <c r="P14" s="317"/>
      <c r="Q14" s="318"/>
      <c r="R14" s="344"/>
      <c r="S14" s="345"/>
      <c r="T14" s="345"/>
      <c r="U14" s="345"/>
      <c r="V14" s="345"/>
      <c r="W14" s="345"/>
      <c r="X14" s="346"/>
      <c r="Y14" s="316"/>
      <c r="Z14" s="317"/>
      <c r="AA14" s="317"/>
      <c r="AB14" s="317"/>
      <c r="AC14" s="317"/>
      <c r="AD14" s="317"/>
      <c r="AE14" s="318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</row>
    <row r="15" spans="1:44" ht="9" customHeight="1">
      <c r="A15" s="331"/>
      <c r="B15" s="331"/>
      <c r="C15" s="331"/>
      <c r="D15" s="369"/>
      <c r="E15" s="369"/>
      <c r="F15" s="369"/>
      <c r="G15" s="369"/>
      <c r="H15" s="369"/>
      <c r="I15" s="369"/>
      <c r="J15" s="369"/>
      <c r="K15" s="316">
        <f>V10</f>
        <v>0</v>
      </c>
      <c r="L15" s="317"/>
      <c r="M15" s="317"/>
      <c r="N15" s="317" t="s">
        <v>36</v>
      </c>
      <c r="O15" s="317">
        <f>R10</f>
        <v>5</v>
      </c>
      <c r="P15" s="317"/>
      <c r="Q15" s="318"/>
      <c r="R15" s="344"/>
      <c r="S15" s="345"/>
      <c r="T15" s="345"/>
      <c r="U15" s="345"/>
      <c r="V15" s="345"/>
      <c r="W15" s="345"/>
      <c r="X15" s="346"/>
      <c r="Y15" s="316">
        <v>1</v>
      </c>
      <c r="Z15" s="317"/>
      <c r="AA15" s="317"/>
      <c r="AB15" s="317" t="s">
        <v>36</v>
      </c>
      <c r="AC15" s="317">
        <v>3</v>
      </c>
      <c r="AD15" s="317"/>
      <c r="AE15" s="318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</row>
    <row r="16" spans="1:44" ht="9" customHeight="1">
      <c r="A16" s="331"/>
      <c r="B16" s="331"/>
      <c r="C16" s="331"/>
      <c r="D16" s="369"/>
      <c r="E16" s="369"/>
      <c r="F16" s="369"/>
      <c r="G16" s="369"/>
      <c r="H16" s="369"/>
      <c r="I16" s="369"/>
      <c r="J16" s="369"/>
      <c r="K16" s="319"/>
      <c r="L16" s="320"/>
      <c r="M16" s="320"/>
      <c r="N16" s="320"/>
      <c r="O16" s="320"/>
      <c r="P16" s="320"/>
      <c r="Q16" s="321"/>
      <c r="R16" s="347"/>
      <c r="S16" s="348"/>
      <c r="T16" s="348"/>
      <c r="U16" s="348"/>
      <c r="V16" s="348"/>
      <c r="W16" s="348"/>
      <c r="X16" s="349"/>
      <c r="Y16" s="319"/>
      <c r="Z16" s="320"/>
      <c r="AA16" s="320"/>
      <c r="AB16" s="320"/>
      <c r="AC16" s="320"/>
      <c r="AD16" s="320"/>
      <c r="AE16" s="321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</row>
    <row r="17" spans="1:44" ht="9" customHeight="1">
      <c r="A17" s="331">
        <v>3</v>
      </c>
      <c r="B17" s="331"/>
      <c r="C17" s="331"/>
      <c r="D17" s="369" t="str">
        <f>トーナメント!G14</f>
        <v>糸魚川</v>
      </c>
      <c r="E17" s="369"/>
      <c r="F17" s="369"/>
      <c r="G17" s="369"/>
      <c r="H17" s="369"/>
      <c r="I17" s="369"/>
      <c r="J17" s="369"/>
      <c r="K17" s="313" t="str">
        <f>IF(K20-O20=0,"×",IF(K20-O20&gt;0,"○","△"))</f>
        <v>△</v>
      </c>
      <c r="L17" s="314"/>
      <c r="M17" s="314"/>
      <c r="N17" s="314"/>
      <c r="O17" s="314"/>
      <c r="P17" s="314"/>
      <c r="Q17" s="315"/>
      <c r="R17" s="313" t="str">
        <f>IF(R20-V20=0,"×",IF(R20-V20&gt;0,"○","△"))</f>
        <v>○</v>
      </c>
      <c r="S17" s="314"/>
      <c r="T17" s="314"/>
      <c r="U17" s="314"/>
      <c r="V17" s="314"/>
      <c r="W17" s="314"/>
      <c r="X17" s="315"/>
      <c r="Y17" s="341"/>
      <c r="Z17" s="342"/>
      <c r="AA17" s="342"/>
      <c r="AB17" s="342"/>
      <c r="AC17" s="342"/>
      <c r="AD17" s="342"/>
      <c r="AE17" s="343"/>
      <c r="AF17" s="312">
        <f>COUNTIF(K17:X19,"○")</f>
        <v>1</v>
      </c>
      <c r="AG17" s="312"/>
      <c r="AH17" s="312"/>
      <c r="AI17" s="312">
        <f>COUNTIF(K17,"△")+COUNTIF(R17,"△")</f>
        <v>1</v>
      </c>
      <c r="AJ17" s="312"/>
      <c r="AK17" s="312"/>
      <c r="AL17" s="312">
        <f>COUNTIF(K17:X19,"×")</f>
        <v>0</v>
      </c>
      <c r="AM17" s="312"/>
      <c r="AN17" s="312"/>
      <c r="AO17" s="312">
        <v>2</v>
      </c>
      <c r="AP17" s="312"/>
      <c r="AQ17" s="312"/>
      <c r="AR17" s="312"/>
    </row>
    <row r="18" spans="1:44" ht="9" customHeight="1">
      <c r="A18" s="331"/>
      <c r="B18" s="331"/>
      <c r="C18" s="331"/>
      <c r="D18" s="369"/>
      <c r="E18" s="369"/>
      <c r="F18" s="369"/>
      <c r="G18" s="369"/>
      <c r="H18" s="369"/>
      <c r="I18" s="369"/>
      <c r="J18" s="369"/>
      <c r="K18" s="316"/>
      <c r="L18" s="317"/>
      <c r="M18" s="317"/>
      <c r="N18" s="317"/>
      <c r="O18" s="317"/>
      <c r="P18" s="317"/>
      <c r="Q18" s="318"/>
      <c r="R18" s="316"/>
      <c r="S18" s="317"/>
      <c r="T18" s="317"/>
      <c r="U18" s="317"/>
      <c r="V18" s="317"/>
      <c r="W18" s="317"/>
      <c r="X18" s="318"/>
      <c r="Y18" s="344"/>
      <c r="Z18" s="345"/>
      <c r="AA18" s="345"/>
      <c r="AB18" s="345"/>
      <c r="AC18" s="345"/>
      <c r="AD18" s="345"/>
      <c r="AE18" s="346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</row>
    <row r="19" spans="1:44" ht="9" customHeight="1">
      <c r="A19" s="331"/>
      <c r="B19" s="331"/>
      <c r="C19" s="331"/>
      <c r="D19" s="369"/>
      <c r="E19" s="369"/>
      <c r="F19" s="369"/>
      <c r="G19" s="369"/>
      <c r="H19" s="369"/>
      <c r="I19" s="369"/>
      <c r="J19" s="369"/>
      <c r="K19" s="316"/>
      <c r="L19" s="317"/>
      <c r="M19" s="317"/>
      <c r="N19" s="317"/>
      <c r="O19" s="317"/>
      <c r="P19" s="317"/>
      <c r="Q19" s="318"/>
      <c r="R19" s="316"/>
      <c r="S19" s="317"/>
      <c r="T19" s="317"/>
      <c r="U19" s="317"/>
      <c r="V19" s="317"/>
      <c r="W19" s="317"/>
      <c r="X19" s="318"/>
      <c r="Y19" s="344"/>
      <c r="Z19" s="345"/>
      <c r="AA19" s="345"/>
      <c r="AB19" s="345"/>
      <c r="AC19" s="345"/>
      <c r="AD19" s="345"/>
      <c r="AE19" s="346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</row>
    <row r="20" spans="1:44" ht="9" customHeight="1">
      <c r="A20" s="331"/>
      <c r="B20" s="331"/>
      <c r="C20" s="331"/>
      <c r="D20" s="369"/>
      <c r="E20" s="369"/>
      <c r="F20" s="369"/>
      <c r="G20" s="369"/>
      <c r="H20" s="369"/>
      <c r="I20" s="369"/>
      <c r="J20" s="369"/>
      <c r="K20" s="316">
        <f>AC10</f>
        <v>0</v>
      </c>
      <c r="L20" s="317"/>
      <c r="M20" s="317"/>
      <c r="N20" s="317" t="s">
        <v>36</v>
      </c>
      <c r="O20" s="317">
        <f>Y10</f>
        <v>5</v>
      </c>
      <c r="P20" s="317"/>
      <c r="Q20" s="318"/>
      <c r="R20" s="316">
        <f>AC15</f>
        <v>3</v>
      </c>
      <c r="S20" s="317"/>
      <c r="T20" s="317"/>
      <c r="U20" s="317" t="s">
        <v>36</v>
      </c>
      <c r="V20" s="317">
        <f>Y15</f>
        <v>1</v>
      </c>
      <c r="W20" s="317"/>
      <c r="X20" s="318"/>
      <c r="Y20" s="344"/>
      <c r="Z20" s="345"/>
      <c r="AA20" s="345"/>
      <c r="AB20" s="345"/>
      <c r="AC20" s="345"/>
      <c r="AD20" s="345"/>
      <c r="AE20" s="346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</row>
    <row r="21" spans="1:44" ht="9" customHeight="1">
      <c r="A21" s="331"/>
      <c r="B21" s="331"/>
      <c r="C21" s="331"/>
      <c r="D21" s="369"/>
      <c r="E21" s="369"/>
      <c r="F21" s="369"/>
      <c r="G21" s="369"/>
      <c r="H21" s="369"/>
      <c r="I21" s="369"/>
      <c r="J21" s="369"/>
      <c r="K21" s="319"/>
      <c r="L21" s="320"/>
      <c r="M21" s="320"/>
      <c r="N21" s="320"/>
      <c r="O21" s="320"/>
      <c r="P21" s="320"/>
      <c r="Q21" s="321"/>
      <c r="R21" s="319"/>
      <c r="S21" s="320"/>
      <c r="T21" s="320"/>
      <c r="U21" s="320"/>
      <c r="V21" s="320"/>
      <c r="W21" s="320"/>
      <c r="X21" s="321"/>
      <c r="Y21" s="347"/>
      <c r="Z21" s="348"/>
      <c r="AA21" s="348"/>
      <c r="AB21" s="348"/>
      <c r="AC21" s="348"/>
      <c r="AD21" s="348"/>
      <c r="AE21" s="349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</row>
    <row r="22" spans="1:17" ht="9" customHeight="1" thickBot="1">
      <c r="A22" s="9"/>
      <c r="B22" s="9"/>
      <c r="C22" s="9"/>
      <c r="Q22" s="4"/>
    </row>
    <row r="23" spans="1:51" ht="9" customHeight="1">
      <c r="A23" s="350" t="s">
        <v>18</v>
      </c>
      <c r="B23" s="351"/>
      <c r="C23" s="351"/>
      <c r="D23" s="351"/>
      <c r="E23" s="351"/>
      <c r="F23" s="351"/>
      <c r="G23" s="351"/>
      <c r="H23" s="351"/>
      <c r="I23" s="351"/>
      <c r="J23" s="352"/>
      <c r="K23" s="383" t="str">
        <f>D26</f>
        <v>小出</v>
      </c>
      <c r="L23" s="383"/>
      <c r="M23" s="384"/>
      <c r="N23" s="384"/>
      <c r="O23" s="384"/>
      <c r="P23" s="384"/>
      <c r="Q23" s="384"/>
      <c r="R23" s="384" t="str">
        <f>D31</f>
        <v>柏崎</v>
      </c>
      <c r="S23" s="384"/>
      <c r="T23" s="384"/>
      <c r="U23" s="384"/>
      <c r="V23" s="384"/>
      <c r="W23" s="384"/>
      <c r="X23" s="384"/>
      <c r="Y23" s="384" t="str">
        <f>D36</f>
        <v>村上</v>
      </c>
      <c r="Z23" s="384"/>
      <c r="AA23" s="384"/>
      <c r="AB23" s="384"/>
      <c r="AC23" s="384"/>
      <c r="AD23" s="384"/>
      <c r="AE23" s="384"/>
      <c r="AF23" s="384" t="str">
        <f>D41</f>
        <v>村松</v>
      </c>
      <c r="AG23" s="384"/>
      <c r="AH23" s="384"/>
      <c r="AI23" s="384"/>
      <c r="AJ23" s="384"/>
      <c r="AK23" s="384"/>
      <c r="AL23" s="384"/>
      <c r="AM23" s="331" t="s">
        <v>20</v>
      </c>
      <c r="AN23" s="331"/>
      <c r="AO23" s="331"/>
      <c r="AP23" s="331" t="s">
        <v>21</v>
      </c>
      <c r="AQ23" s="331"/>
      <c r="AR23" s="331"/>
      <c r="AS23" s="322" t="s">
        <v>35</v>
      </c>
      <c r="AT23" s="323"/>
      <c r="AU23" s="324"/>
      <c r="AV23" s="331" t="s">
        <v>22</v>
      </c>
      <c r="AW23" s="331"/>
      <c r="AX23" s="331"/>
      <c r="AY23" s="331"/>
    </row>
    <row r="24" spans="1:51" ht="9" customHeight="1">
      <c r="A24" s="353"/>
      <c r="B24" s="326"/>
      <c r="C24" s="326"/>
      <c r="D24" s="326"/>
      <c r="E24" s="326"/>
      <c r="F24" s="326"/>
      <c r="G24" s="326"/>
      <c r="H24" s="326"/>
      <c r="I24" s="326"/>
      <c r="J24" s="354"/>
      <c r="K24" s="383"/>
      <c r="L24" s="383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31"/>
      <c r="AN24" s="331"/>
      <c r="AO24" s="331"/>
      <c r="AP24" s="331"/>
      <c r="AQ24" s="331"/>
      <c r="AR24" s="331"/>
      <c r="AS24" s="325"/>
      <c r="AT24" s="326"/>
      <c r="AU24" s="327"/>
      <c r="AV24" s="331"/>
      <c r="AW24" s="331"/>
      <c r="AX24" s="331"/>
      <c r="AY24" s="331"/>
    </row>
    <row r="25" spans="1:51" ht="9" customHeight="1" thickBot="1">
      <c r="A25" s="355"/>
      <c r="B25" s="356"/>
      <c r="C25" s="356"/>
      <c r="D25" s="356"/>
      <c r="E25" s="356"/>
      <c r="F25" s="356"/>
      <c r="G25" s="356"/>
      <c r="H25" s="356"/>
      <c r="I25" s="356"/>
      <c r="J25" s="357"/>
      <c r="K25" s="383"/>
      <c r="L25" s="383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31"/>
      <c r="AN25" s="331"/>
      <c r="AO25" s="331"/>
      <c r="AP25" s="331"/>
      <c r="AQ25" s="331"/>
      <c r="AR25" s="331"/>
      <c r="AS25" s="328"/>
      <c r="AT25" s="329"/>
      <c r="AU25" s="330"/>
      <c r="AV25" s="331"/>
      <c r="AW25" s="331"/>
      <c r="AX25" s="331"/>
      <c r="AY25" s="331"/>
    </row>
    <row r="26" spans="1:51" ht="9" customHeight="1">
      <c r="A26" s="370">
        <v>4</v>
      </c>
      <c r="B26" s="370"/>
      <c r="C26" s="370"/>
      <c r="D26" s="385" t="str">
        <f>トーナメント!G16</f>
        <v>小出</v>
      </c>
      <c r="E26" s="386"/>
      <c r="F26" s="386"/>
      <c r="G26" s="386"/>
      <c r="H26" s="386"/>
      <c r="I26" s="386"/>
      <c r="J26" s="386"/>
      <c r="K26" s="341"/>
      <c r="L26" s="342"/>
      <c r="M26" s="342"/>
      <c r="N26" s="342"/>
      <c r="O26" s="342"/>
      <c r="P26" s="342"/>
      <c r="Q26" s="343"/>
      <c r="R26" s="313" t="str">
        <f>IF(R29-V29=0,"×",IF(R29-V29&gt;0,"○","△"))</f>
        <v>○</v>
      </c>
      <c r="S26" s="314"/>
      <c r="T26" s="314"/>
      <c r="U26" s="314"/>
      <c r="V26" s="314"/>
      <c r="W26" s="314"/>
      <c r="X26" s="315"/>
      <c r="Y26" s="313" t="str">
        <f>IF(Y29-AC29=0,"×",IF(Y29-AC29&gt;0,"○","△"))</f>
        <v>○</v>
      </c>
      <c r="Z26" s="314"/>
      <c r="AA26" s="314"/>
      <c r="AB26" s="314"/>
      <c r="AC26" s="314"/>
      <c r="AD26" s="314"/>
      <c r="AE26" s="315"/>
      <c r="AF26" s="313" t="str">
        <f>IF(AF29-AJ29=0,"×",IF(AF29-AJ29&gt;0,"○","△"))</f>
        <v>○</v>
      </c>
      <c r="AG26" s="314"/>
      <c r="AH26" s="314"/>
      <c r="AI26" s="314"/>
      <c r="AJ26" s="314"/>
      <c r="AK26" s="314"/>
      <c r="AL26" s="315"/>
      <c r="AM26" s="312">
        <f>COUNTIF(R26:AL28,"○")</f>
        <v>3</v>
      </c>
      <c r="AN26" s="312"/>
      <c r="AO26" s="312"/>
      <c r="AP26" s="312">
        <f>COUNTIF(R26:AL28,"△")</f>
        <v>0</v>
      </c>
      <c r="AQ26" s="312"/>
      <c r="AR26" s="312"/>
      <c r="AS26" s="312">
        <f>COUNTIF(R26:AL28,"×")</f>
        <v>0</v>
      </c>
      <c r="AT26" s="312"/>
      <c r="AU26" s="312"/>
      <c r="AV26" s="312">
        <v>1</v>
      </c>
      <c r="AW26" s="312"/>
      <c r="AX26" s="312"/>
      <c r="AY26" s="312"/>
    </row>
    <row r="27" spans="1:51" ht="9" customHeight="1">
      <c r="A27" s="331"/>
      <c r="B27" s="331"/>
      <c r="C27" s="331"/>
      <c r="D27" s="369"/>
      <c r="E27" s="369"/>
      <c r="F27" s="369"/>
      <c r="G27" s="369"/>
      <c r="H27" s="369"/>
      <c r="I27" s="369"/>
      <c r="J27" s="369"/>
      <c r="K27" s="344"/>
      <c r="L27" s="345"/>
      <c r="M27" s="345"/>
      <c r="N27" s="345"/>
      <c r="O27" s="345"/>
      <c r="P27" s="345"/>
      <c r="Q27" s="346"/>
      <c r="R27" s="316"/>
      <c r="S27" s="317"/>
      <c r="T27" s="317"/>
      <c r="U27" s="317"/>
      <c r="V27" s="317"/>
      <c r="W27" s="317"/>
      <c r="X27" s="318"/>
      <c r="Y27" s="316"/>
      <c r="Z27" s="317"/>
      <c r="AA27" s="317"/>
      <c r="AB27" s="317"/>
      <c r="AC27" s="317"/>
      <c r="AD27" s="317"/>
      <c r="AE27" s="318"/>
      <c r="AF27" s="316"/>
      <c r="AG27" s="317"/>
      <c r="AH27" s="317"/>
      <c r="AI27" s="317"/>
      <c r="AJ27" s="317"/>
      <c r="AK27" s="317"/>
      <c r="AL27" s="318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</row>
    <row r="28" spans="1:51" ht="9" customHeight="1">
      <c r="A28" s="331"/>
      <c r="B28" s="331"/>
      <c r="C28" s="331"/>
      <c r="D28" s="369"/>
      <c r="E28" s="369"/>
      <c r="F28" s="369"/>
      <c r="G28" s="369"/>
      <c r="H28" s="369"/>
      <c r="I28" s="369"/>
      <c r="J28" s="369"/>
      <c r="K28" s="344"/>
      <c r="L28" s="345"/>
      <c r="M28" s="345"/>
      <c r="N28" s="345"/>
      <c r="O28" s="345"/>
      <c r="P28" s="345"/>
      <c r="Q28" s="346"/>
      <c r="R28" s="316"/>
      <c r="S28" s="317"/>
      <c r="T28" s="317"/>
      <c r="U28" s="317"/>
      <c r="V28" s="317"/>
      <c r="W28" s="317"/>
      <c r="X28" s="318"/>
      <c r="Y28" s="316"/>
      <c r="Z28" s="317"/>
      <c r="AA28" s="317"/>
      <c r="AB28" s="317"/>
      <c r="AC28" s="317"/>
      <c r="AD28" s="317"/>
      <c r="AE28" s="318"/>
      <c r="AF28" s="316"/>
      <c r="AG28" s="317"/>
      <c r="AH28" s="317"/>
      <c r="AI28" s="317"/>
      <c r="AJ28" s="317"/>
      <c r="AK28" s="317"/>
      <c r="AL28" s="318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</row>
    <row r="29" spans="1:51" ht="9" customHeight="1">
      <c r="A29" s="331"/>
      <c r="B29" s="331"/>
      <c r="C29" s="331"/>
      <c r="D29" s="369"/>
      <c r="E29" s="369"/>
      <c r="F29" s="369"/>
      <c r="G29" s="369"/>
      <c r="H29" s="369"/>
      <c r="I29" s="369"/>
      <c r="J29" s="369"/>
      <c r="K29" s="344"/>
      <c r="L29" s="345"/>
      <c r="M29" s="345"/>
      <c r="N29" s="345"/>
      <c r="O29" s="345"/>
      <c r="P29" s="345"/>
      <c r="Q29" s="346"/>
      <c r="R29" s="316">
        <v>4</v>
      </c>
      <c r="S29" s="317"/>
      <c r="T29" s="317"/>
      <c r="U29" s="317" t="s">
        <v>36</v>
      </c>
      <c r="V29" s="317">
        <v>1</v>
      </c>
      <c r="W29" s="317"/>
      <c r="X29" s="318"/>
      <c r="Y29" s="316">
        <v>3</v>
      </c>
      <c r="Z29" s="317"/>
      <c r="AA29" s="317"/>
      <c r="AB29" s="317" t="s">
        <v>36</v>
      </c>
      <c r="AC29" s="317">
        <v>1</v>
      </c>
      <c r="AD29" s="317"/>
      <c r="AE29" s="318"/>
      <c r="AF29" s="316">
        <v>4</v>
      </c>
      <c r="AG29" s="317"/>
      <c r="AH29" s="317"/>
      <c r="AI29" s="317" t="s">
        <v>36</v>
      </c>
      <c r="AJ29" s="317">
        <v>1</v>
      </c>
      <c r="AK29" s="317"/>
      <c r="AL29" s="318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</row>
    <row r="30" spans="1:51" ht="9" customHeight="1">
      <c r="A30" s="331"/>
      <c r="B30" s="331"/>
      <c r="C30" s="331"/>
      <c r="D30" s="369"/>
      <c r="E30" s="369"/>
      <c r="F30" s="369"/>
      <c r="G30" s="369"/>
      <c r="H30" s="369"/>
      <c r="I30" s="369"/>
      <c r="J30" s="369"/>
      <c r="K30" s="347"/>
      <c r="L30" s="348"/>
      <c r="M30" s="348"/>
      <c r="N30" s="348"/>
      <c r="O30" s="348"/>
      <c r="P30" s="348"/>
      <c r="Q30" s="349"/>
      <c r="R30" s="319"/>
      <c r="S30" s="320"/>
      <c r="T30" s="320"/>
      <c r="U30" s="320"/>
      <c r="V30" s="320"/>
      <c r="W30" s="320"/>
      <c r="X30" s="321"/>
      <c r="Y30" s="319"/>
      <c r="Z30" s="320"/>
      <c r="AA30" s="320"/>
      <c r="AB30" s="320"/>
      <c r="AC30" s="320"/>
      <c r="AD30" s="320"/>
      <c r="AE30" s="321"/>
      <c r="AF30" s="319"/>
      <c r="AG30" s="320"/>
      <c r="AH30" s="320"/>
      <c r="AI30" s="320"/>
      <c r="AJ30" s="320"/>
      <c r="AK30" s="320"/>
      <c r="AL30" s="321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</row>
    <row r="31" spans="1:51" ht="9" customHeight="1">
      <c r="A31" s="331">
        <v>5</v>
      </c>
      <c r="B31" s="331"/>
      <c r="C31" s="331"/>
      <c r="D31" s="369" t="str">
        <f>トーナメント!G18</f>
        <v>柏崎</v>
      </c>
      <c r="E31" s="369"/>
      <c r="F31" s="369"/>
      <c r="G31" s="369"/>
      <c r="H31" s="369"/>
      <c r="I31" s="369"/>
      <c r="J31" s="369"/>
      <c r="K31" s="313" t="str">
        <f>IF(K34-O34=0,"×",IF(K34-O34&gt;0,"○","△"))</f>
        <v>△</v>
      </c>
      <c r="L31" s="314"/>
      <c r="M31" s="314"/>
      <c r="N31" s="314"/>
      <c r="O31" s="314"/>
      <c r="P31" s="314"/>
      <c r="Q31" s="315"/>
      <c r="R31" s="341"/>
      <c r="S31" s="342"/>
      <c r="T31" s="342"/>
      <c r="U31" s="342"/>
      <c r="V31" s="342"/>
      <c r="W31" s="342"/>
      <c r="X31" s="343"/>
      <c r="Y31" s="313" t="str">
        <f>IF(Y34-AC34=0,"×",IF(Y34-AC34&gt;0,"○","△"))</f>
        <v>○</v>
      </c>
      <c r="Z31" s="314"/>
      <c r="AA31" s="314"/>
      <c r="AB31" s="314"/>
      <c r="AC31" s="314"/>
      <c r="AD31" s="314"/>
      <c r="AE31" s="315"/>
      <c r="AF31" s="313" t="str">
        <f>IF(AF34-AJ34=0,"×",IF(AF34-AJ34&gt;0,"○","△"))</f>
        <v>○</v>
      </c>
      <c r="AG31" s="314"/>
      <c r="AH31" s="314"/>
      <c r="AI31" s="314"/>
      <c r="AJ31" s="314"/>
      <c r="AK31" s="314"/>
      <c r="AL31" s="315"/>
      <c r="AM31" s="312">
        <f>COUNTIF(K31,"○")+COUNTIF(Y31:AL31,"○")</f>
        <v>2</v>
      </c>
      <c r="AN31" s="312"/>
      <c r="AO31" s="312"/>
      <c r="AP31" s="312">
        <f>COUNTIF(K31,"△")+COUNTIF(Y31:AL33,"△")</f>
        <v>1</v>
      </c>
      <c r="AQ31" s="312"/>
      <c r="AR31" s="312"/>
      <c r="AS31" s="312">
        <f>COUNTIF(K31,"×")+COUNTIF(Y31:AL33,"×")</f>
        <v>0</v>
      </c>
      <c r="AT31" s="312"/>
      <c r="AU31" s="312"/>
      <c r="AV31" s="312">
        <v>2</v>
      </c>
      <c r="AW31" s="312"/>
      <c r="AX31" s="312"/>
      <c r="AY31" s="312"/>
    </row>
    <row r="32" spans="1:51" ht="9" customHeight="1">
      <c r="A32" s="331"/>
      <c r="B32" s="331"/>
      <c r="C32" s="331"/>
      <c r="D32" s="369"/>
      <c r="E32" s="369"/>
      <c r="F32" s="369"/>
      <c r="G32" s="369"/>
      <c r="H32" s="369"/>
      <c r="I32" s="369"/>
      <c r="J32" s="369"/>
      <c r="K32" s="316"/>
      <c r="L32" s="317"/>
      <c r="M32" s="317"/>
      <c r="N32" s="317"/>
      <c r="O32" s="317"/>
      <c r="P32" s="317"/>
      <c r="Q32" s="318"/>
      <c r="R32" s="344"/>
      <c r="S32" s="345"/>
      <c r="T32" s="345"/>
      <c r="U32" s="345"/>
      <c r="V32" s="345"/>
      <c r="W32" s="345"/>
      <c r="X32" s="346"/>
      <c r="Y32" s="316"/>
      <c r="Z32" s="317"/>
      <c r="AA32" s="317"/>
      <c r="AB32" s="317"/>
      <c r="AC32" s="317"/>
      <c r="AD32" s="317"/>
      <c r="AE32" s="318"/>
      <c r="AF32" s="316"/>
      <c r="AG32" s="317"/>
      <c r="AH32" s="317"/>
      <c r="AI32" s="317"/>
      <c r="AJ32" s="317"/>
      <c r="AK32" s="317"/>
      <c r="AL32" s="318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</row>
    <row r="33" spans="1:51" ht="9" customHeight="1">
      <c r="A33" s="331"/>
      <c r="B33" s="331"/>
      <c r="C33" s="331"/>
      <c r="D33" s="369"/>
      <c r="E33" s="369"/>
      <c r="F33" s="369"/>
      <c r="G33" s="369"/>
      <c r="H33" s="369"/>
      <c r="I33" s="369"/>
      <c r="J33" s="369"/>
      <c r="K33" s="316"/>
      <c r="L33" s="317"/>
      <c r="M33" s="317"/>
      <c r="N33" s="317"/>
      <c r="O33" s="317"/>
      <c r="P33" s="317"/>
      <c r="Q33" s="318"/>
      <c r="R33" s="344"/>
      <c r="S33" s="345"/>
      <c r="T33" s="345"/>
      <c r="U33" s="345"/>
      <c r="V33" s="345"/>
      <c r="W33" s="345"/>
      <c r="X33" s="346"/>
      <c r="Y33" s="316"/>
      <c r="Z33" s="317"/>
      <c r="AA33" s="317"/>
      <c r="AB33" s="317"/>
      <c r="AC33" s="317"/>
      <c r="AD33" s="317"/>
      <c r="AE33" s="318"/>
      <c r="AF33" s="316"/>
      <c r="AG33" s="317"/>
      <c r="AH33" s="317"/>
      <c r="AI33" s="317"/>
      <c r="AJ33" s="317"/>
      <c r="AK33" s="317"/>
      <c r="AL33" s="318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</row>
    <row r="34" spans="1:51" ht="9" customHeight="1">
      <c r="A34" s="331"/>
      <c r="B34" s="331"/>
      <c r="C34" s="331"/>
      <c r="D34" s="369"/>
      <c r="E34" s="369"/>
      <c r="F34" s="369"/>
      <c r="G34" s="369"/>
      <c r="H34" s="369"/>
      <c r="I34" s="369"/>
      <c r="J34" s="369"/>
      <c r="K34" s="316">
        <f>V29</f>
        <v>1</v>
      </c>
      <c r="L34" s="317"/>
      <c r="M34" s="317"/>
      <c r="N34" s="317" t="s">
        <v>36</v>
      </c>
      <c r="O34" s="317">
        <f>R29</f>
        <v>4</v>
      </c>
      <c r="P34" s="317"/>
      <c r="Q34" s="318"/>
      <c r="R34" s="344"/>
      <c r="S34" s="345"/>
      <c r="T34" s="345"/>
      <c r="U34" s="345"/>
      <c r="V34" s="345"/>
      <c r="W34" s="345"/>
      <c r="X34" s="346"/>
      <c r="Y34" s="316">
        <v>4</v>
      </c>
      <c r="Z34" s="317"/>
      <c r="AA34" s="317"/>
      <c r="AB34" s="317" t="s">
        <v>36</v>
      </c>
      <c r="AC34" s="317">
        <v>1</v>
      </c>
      <c r="AD34" s="317"/>
      <c r="AE34" s="318"/>
      <c r="AF34" s="316">
        <v>3</v>
      </c>
      <c r="AG34" s="317"/>
      <c r="AH34" s="317"/>
      <c r="AI34" s="317" t="s">
        <v>36</v>
      </c>
      <c r="AJ34" s="317">
        <v>2</v>
      </c>
      <c r="AK34" s="317"/>
      <c r="AL34" s="318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</row>
    <row r="35" spans="1:51" ht="9" customHeight="1">
      <c r="A35" s="331"/>
      <c r="B35" s="331"/>
      <c r="C35" s="331"/>
      <c r="D35" s="369"/>
      <c r="E35" s="369"/>
      <c r="F35" s="369"/>
      <c r="G35" s="369"/>
      <c r="H35" s="369"/>
      <c r="I35" s="369"/>
      <c r="J35" s="369"/>
      <c r="K35" s="319"/>
      <c r="L35" s="320"/>
      <c r="M35" s="320"/>
      <c r="N35" s="320"/>
      <c r="O35" s="320"/>
      <c r="P35" s="320"/>
      <c r="Q35" s="321"/>
      <c r="R35" s="347"/>
      <c r="S35" s="348"/>
      <c r="T35" s="348"/>
      <c r="U35" s="348"/>
      <c r="V35" s="348"/>
      <c r="W35" s="348"/>
      <c r="X35" s="349"/>
      <c r="Y35" s="319"/>
      <c r="Z35" s="320"/>
      <c r="AA35" s="320"/>
      <c r="AB35" s="320"/>
      <c r="AC35" s="320"/>
      <c r="AD35" s="320"/>
      <c r="AE35" s="321"/>
      <c r="AF35" s="319"/>
      <c r="AG35" s="320"/>
      <c r="AH35" s="320"/>
      <c r="AI35" s="320"/>
      <c r="AJ35" s="320"/>
      <c r="AK35" s="320"/>
      <c r="AL35" s="321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</row>
    <row r="36" spans="1:51" ht="9" customHeight="1">
      <c r="A36" s="331">
        <v>6</v>
      </c>
      <c r="B36" s="331"/>
      <c r="C36" s="331"/>
      <c r="D36" s="369" t="str">
        <f>トーナメント!G20</f>
        <v>村上</v>
      </c>
      <c r="E36" s="369"/>
      <c r="F36" s="369"/>
      <c r="G36" s="369"/>
      <c r="H36" s="369"/>
      <c r="I36" s="369"/>
      <c r="J36" s="369"/>
      <c r="K36" s="313" t="str">
        <f>IF(K39-O39=0,"×",IF(K39-O39&gt;0,"○","△"))</f>
        <v>△</v>
      </c>
      <c r="L36" s="314"/>
      <c r="M36" s="314"/>
      <c r="N36" s="314"/>
      <c r="O36" s="314"/>
      <c r="P36" s="314"/>
      <c r="Q36" s="315"/>
      <c r="R36" s="313" t="str">
        <f>IF(R39-V39=0,"×",IF(R39-V39&gt;0,"○","△"))</f>
        <v>△</v>
      </c>
      <c r="S36" s="314"/>
      <c r="T36" s="314"/>
      <c r="U36" s="314"/>
      <c r="V36" s="314"/>
      <c r="W36" s="314"/>
      <c r="X36" s="315"/>
      <c r="Y36" s="341"/>
      <c r="Z36" s="342"/>
      <c r="AA36" s="342"/>
      <c r="AB36" s="342"/>
      <c r="AC36" s="342"/>
      <c r="AD36" s="342"/>
      <c r="AE36" s="343"/>
      <c r="AF36" s="313" t="str">
        <f>IF(AF39-AJ39=0,"×",IF(AF39-AJ39&gt;0,"○","△"))</f>
        <v>△</v>
      </c>
      <c r="AG36" s="314"/>
      <c r="AH36" s="314"/>
      <c r="AI36" s="314"/>
      <c r="AJ36" s="314"/>
      <c r="AK36" s="314"/>
      <c r="AL36" s="315"/>
      <c r="AM36" s="312">
        <f>COUNTIF(K36:X38,"○")+COUNTIF(AF36,"○")</f>
        <v>0</v>
      </c>
      <c r="AN36" s="312"/>
      <c r="AO36" s="312"/>
      <c r="AP36" s="312">
        <f>COUNTIF(K36,"△")+COUNTIF(R36,"△")+COUNTIF(AF36,"△")</f>
        <v>3</v>
      </c>
      <c r="AQ36" s="312"/>
      <c r="AR36" s="312"/>
      <c r="AS36" s="312">
        <f>COUNTIF(K36:X38,"×")+COUNTIF(AF36,"×")</f>
        <v>0</v>
      </c>
      <c r="AT36" s="312"/>
      <c r="AU36" s="312"/>
      <c r="AV36" s="312">
        <v>4</v>
      </c>
      <c r="AW36" s="312"/>
      <c r="AX36" s="312"/>
      <c r="AY36" s="312"/>
    </row>
    <row r="37" spans="1:51" ht="9" customHeight="1">
      <c r="A37" s="331"/>
      <c r="B37" s="331"/>
      <c r="C37" s="331"/>
      <c r="D37" s="369"/>
      <c r="E37" s="369"/>
      <c r="F37" s="369"/>
      <c r="G37" s="369"/>
      <c r="H37" s="369"/>
      <c r="I37" s="369"/>
      <c r="J37" s="369"/>
      <c r="K37" s="316"/>
      <c r="L37" s="317"/>
      <c r="M37" s="317"/>
      <c r="N37" s="317"/>
      <c r="O37" s="317"/>
      <c r="P37" s="317"/>
      <c r="Q37" s="318"/>
      <c r="R37" s="316"/>
      <c r="S37" s="317"/>
      <c r="T37" s="317"/>
      <c r="U37" s="317"/>
      <c r="V37" s="317"/>
      <c r="W37" s="317"/>
      <c r="X37" s="318"/>
      <c r="Y37" s="344"/>
      <c r="Z37" s="345"/>
      <c r="AA37" s="345"/>
      <c r="AB37" s="345"/>
      <c r="AC37" s="345"/>
      <c r="AD37" s="345"/>
      <c r="AE37" s="346"/>
      <c r="AF37" s="316"/>
      <c r="AG37" s="317"/>
      <c r="AH37" s="317"/>
      <c r="AI37" s="317"/>
      <c r="AJ37" s="317"/>
      <c r="AK37" s="317"/>
      <c r="AL37" s="318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</row>
    <row r="38" spans="1:51" ht="9" customHeight="1">
      <c r="A38" s="331"/>
      <c r="B38" s="331"/>
      <c r="C38" s="331"/>
      <c r="D38" s="369"/>
      <c r="E38" s="369"/>
      <c r="F38" s="369"/>
      <c r="G38" s="369"/>
      <c r="H38" s="369"/>
      <c r="I38" s="369"/>
      <c r="J38" s="369"/>
      <c r="K38" s="316"/>
      <c r="L38" s="317"/>
      <c r="M38" s="317"/>
      <c r="N38" s="317"/>
      <c r="O38" s="317"/>
      <c r="P38" s="317"/>
      <c r="Q38" s="318"/>
      <c r="R38" s="316"/>
      <c r="S38" s="317"/>
      <c r="T38" s="317"/>
      <c r="U38" s="317"/>
      <c r="V38" s="317"/>
      <c r="W38" s="317"/>
      <c r="X38" s="318"/>
      <c r="Y38" s="344"/>
      <c r="Z38" s="345"/>
      <c r="AA38" s="345"/>
      <c r="AB38" s="345"/>
      <c r="AC38" s="345"/>
      <c r="AD38" s="345"/>
      <c r="AE38" s="346"/>
      <c r="AF38" s="316"/>
      <c r="AG38" s="317"/>
      <c r="AH38" s="317"/>
      <c r="AI38" s="317"/>
      <c r="AJ38" s="317"/>
      <c r="AK38" s="317"/>
      <c r="AL38" s="318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</row>
    <row r="39" spans="1:51" ht="9" customHeight="1">
      <c r="A39" s="331"/>
      <c r="B39" s="331"/>
      <c r="C39" s="331"/>
      <c r="D39" s="369"/>
      <c r="E39" s="369"/>
      <c r="F39" s="369"/>
      <c r="G39" s="369"/>
      <c r="H39" s="369"/>
      <c r="I39" s="369"/>
      <c r="J39" s="369"/>
      <c r="K39" s="316">
        <f>AC29</f>
        <v>1</v>
      </c>
      <c r="L39" s="317"/>
      <c r="M39" s="317"/>
      <c r="N39" s="317" t="s">
        <v>36</v>
      </c>
      <c r="O39" s="317">
        <f>Y29</f>
        <v>3</v>
      </c>
      <c r="P39" s="317"/>
      <c r="Q39" s="318"/>
      <c r="R39" s="316">
        <f>AC34</f>
        <v>1</v>
      </c>
      <c r="S39" s="317"/>
      <c r="T39" s="317"/>
      <c r="U39" s="317" t="s">
        <v>36</v>
      </c>
      <c r="V39" s="317">
        <f>Y34</f>
        <v>4</v>
      </c>
      <c r="W39" s="317"/>
      <c r="X39" s="318"/>
      <c r="Y39" s="344"/>
      <c r="Z39" s="345"/>
      <c r="AA39" s="345"/>
      <c r="AB39" s="345"/>
      <c r="AC39" s="345"/>
      <c r="AD39" s="345"/>
      <c r="AE39" s="346"/>
      <c r="AF39" s="316">
        <v>1</v>
      </c>
      <c r="AG39" s="317"/>
      <c r="AH39" s="317"/>
      <c r="AI39" s="317" t="s">
        <v>36</v>
      </c>
      <c r="AJ39" s="317">
        <v>4</v>
      </c>
      <c r="AK39" s="317"/>
      <c r="AL39" s="318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</row>
    <row r="40" spans="1:51" ht="9" customHeight="1">
      <c r="A40" s="331"/>
      <c r="B40" s="331"/>
      <c r="C40" s="331"/>
      <c r="D40" s="369"/>
      <c r="E40" s="369"/>
      <c r="F40" s="369"/>
      <c r="G40" s="369"/>
      <c r="H40" s="369"/>
      <c r="I40" s="369"/>
      <c r="J40" s="369"/>
      <c r="K40" s="319"/>
      <c r="L40" s="320"/>
      <c r="M40" s="320"/>
      <c r="N40" s="320"/>
      <c r="O40" s="320"/>
      <c r="P40" s="320"/>
      <c r="Q40" s="321"/>
      <c r="R40" s="319"/>
      <c r="S40" s="320"/>
      <c r="T40" s="320"/>
      <c r="U40" s="320"/>
      <c r="V40" s="320"/>
      <c r="W40" s="320"/>
      <c r="X40" s="321"/>
      <c r="Y40" s="347"/>
      <c r="Z40" s="348"/>
      <c r="AA40" s="348"/>
      <c r="AB40" s="348"/>
      <c r="AC40" s="348"/>
      <c r="AD40" s="348"/>
      <c r="AE40" s="349"/>
      <c r="AF40" s="319"/>
      <c r="AG40" s="320"/>
      <c r="AH40" s="320"/>
      <c r="AI40" s="320"/>
      <c r="AJ40" s="320"/>
      <c r="AK40" s="320"/>
      <c r="AL40" s="321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</row>
    <row r="41" spans="1:51" ht="9" customHeight="1">
      <c r="A41" s="331">
        <v>7</v>
      </c>
      <c r="B41" s="331"/>
      <c r="C41" s="331"/>
      <c r="D41" s="369" t="str">
        <f>トーナメント!G22</f>
        <v>村松</v>
      </c>
      <c r="E41" s="369"/>
      <c r="F41" s="369"/>
      <c r="G41" s="369"/>
      <c r="H41" s="369"/>
      <c r="I41" s="369"/>
      <c r="J41" s="369"/>
      <c r="K41" s="313" t="str">
        <f>IF(K44-O44=0,"×",IF(K44-O44&gt;0,"○","△"))</f>
        <v>△</v>
      </c>
      <c r="L41" s="314"/>
      <c r="M41" s="314"/>
      <c r="N41" s="314"/>
      <c r="O41" s="314"/>
      <c r="P41" s="314"/>
      <c r="Q41" s="315"/>
      <c r="R41" s="313" t="str">
        <f>IF(R44-V44=0,"×",IF(R44-V44&gt;0,"○","△"))</f>
        <v>△</v>
      </c>
      <c r="S41" s="314"/>
      <c r="T41" s="314"/>
      <c r="U41" s="314"/>
      <c r="V41" s="314"/>
      <c r="W41" s="314"/>
      <c r="X41" s="315"/>
      <c r="Y41" s="313" t="str">
        <f>IF(Y44-AC44=0,"×",IF(Y44-AC44&gt;0,"○","△"))</f>
        <v>○</v>
      </c>
      <c r="Z41" s="314"/>
      <c r="AA41" s="314"/>
      <c r="AB41" s="314"/>
      <c r="AC41" s="314"/>
      <c r="AD41" s="314"/>
      <c r="AE41" s="315"/>
      <c r="AF41" s="341"/>
      <c r="AG41" s="342"/>
      <c r="AH41" s="342"/>
      <c r="AI41" s="342"/>
      <c r="AJ41" s="342"/>
      <c r="AK41" s="342"/>
      <c r="AL41" s="343"/>
      <c r="AM41" s="312">
        <f>COUNTIF(K41:AE43,"○")</f>
        <v>1</v>
      </c>
      <c r="AN41" s="312"/>
      <c r="AO41" s="312"/>
      <c r="AP41" s="312">
        <f>COUNTIF(K41:AE43,"△")</f>
        <v>2</v>
      </c>
      <c r="AQ41" s="312"/>
      <c r="AR41" s="312"/>
      <c r="AS41" s="312">
        <f>COUNTIF(K41:AE43,"×")</f>
        <v>0</v>
      </c>
      <c r="AT41" s="312"/>
      <c r="AU41" s="312"/>
      <c r="AV41" s="312">
        <v>3</v>
      </c>
      <c r="AW41" s="312"/>
      <c r="AX41" s="312"/>
      <c r="AY41" s="312"/>
    </row>
    <row r="42" spans="1:51" ht="9" customHeight="1">
      <c r="A42" s="331"/>
      <c r="B42" s="331"/>
      <c r="C42" s="331"/>
      <c r="D42" s="369"/>
      <c r="E42" s="369"/>
      <c r="F42" s="369"/>
      <c r="G42" s="369"/>
      <c r="H42" s="369"/>
      <c r="I42" s="369"/>
      <c r="J42" s="369"/>
      <c r="K42" s="316"/>
      <c r="L42" s="317"/>
      <c r="M42" s="317"/>
      <c r="N42" s="317"/>
      <c r="O42" s="317"/>
      <c r="P42" s="317"/>
      <c r="Q42" s="318"/>
      <c r="R42" s="316"/>
      <c r="S42" s="317"/>
      <c r="T42" s="317"/>
      <c r="U42" s="317"/>
      <c r="V42" s="317"/>
      <c r="W42" s="317"/>
      <c r="X42" s="318"/>
      <c r="Y42" s="316"/>
      <c r="Z42" s="317"/>
      <c r="AA42" s="317"/>
      <c r="AB42" s="317"/>
      <c r="AC42" s="317"/>
      <c r="AD42" s="317"/>
      <c r="AE42" s="318"/>
      <c r="AF42" s="344"/>
      <c r="AG42" s="345"/>
      <c r="AH42" s="345"/>
      <c r="AI42" s="345"/>
      <c r="AJ42" s="345"/>
      <c r="AK42" s="345"/>
      <c r="AL42" s="346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</row>
    <row r="43" spans="1:51" ht="9" customHeight="1">
      <c r="A43" s="331"/>
      <c r="B43" s="331"/>
      <c r="C43" s="331"/>
      <c r="D43" s="369"/>
      <c r="E43" s="369"/>
      <c r="F43" s="369"/>
      <c r="G43" s="369"/>
      <c r="H43" s="369"/>
      <c r="I43" s="369"/>
      <c r="J43" s="369"/>
      <c r="K43" s="316"/>
      <c r="L43" s="317"/>
      <c r="M43" s="317"/>
      <c r="N43" s="317"/>
      <c r="O43" s="317"/>
      <c r="P43" s="317"/>
      <c r="Q43" s="318"/>
      <c r="R43" s="316"/>
      <c r="S43" s="317"/>
      <c r="T43" s="317"/>
      <c r="U43" s="317"/>
      <c r="V43" s="317"/>
      <c r="W43" s="317"/>
      <c r="X43" s="318"/>
      <c r="Y43" s="316"/>
      <c r="Z43" s="317"/>
      <c r="AA43" s="317"/>
      <c r="AB43" s="317"/>
      <c r="AC43" s="317"/>
      <c r="AD43" s="317"/>
      <c r="AE43" s="318"/>
      <c r="AF43" s="344"/>
      <c r="AG43" s="345"/>
      <c r="AH43" s="345"/>
      <c r="AI43" s="345"/>
      <c r="AJ43" s="345"/>
      <c r="AK43" s="345"/>
      <c r="AL43" s="346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</row>
    <row r="44" spans="1:51" ht="9" customHeight="1">
      <c r="A44" s="331"/>
      <c r="B44" s="331"/>
      <c r="C44" s="331"/>
      <c r="D44" s="369"/>
      <c r="E44" s="369"/>
      <c r="F44" s="369"/>
      <c r="G44" s="369"/>
      <c r="H44" s="369"/>
      <c r="I44" s="369"/>
      <c r="J44" s="369"/>
      <c r="K44" s="316">
        <f>AJ29</f>
        <v>1</v>
      </c>
      <c r="L44" s="317"/>
      <c r="M44" s="317"/>
      <c r="N44" s="317" t="s">
        <v>36</v>
      </c>
      <c r="O44" s="317">
        <f>AF29</f>
        <v>4</v>
      </c>
      <c r="P44" s="317"/>
      <c r="Q44" s="318"/>
      <c r="R44" s="316">
        <f>AJ34</f>
        <v>2</v>
      </c>
      <c r="S44" s="317"/>
      <c r="T44" s="317"/>
      <c r="U44" s="317" t="s">
        <v>36</v>
      </c>
      <c r="V44" s="317">
        <f>AF34</f>
        <v>3</v>
      </c>
      <c r="W44" s="317"/>
      <c r="X44" s="318"/>
      <c r="Y44" s="316">
        <f>AJ39</f>
        <v>4</v>
      </c>
      <c r="Z44" s="317"/>
      <c r="AA44" s="317"/>
      <c r="AB44" s="317" t="s">
        <v>36</v>
      </c>
      <c r="AC44" s="317">
        <f>AF39</f>
        <v>1</v>
      </c>
      <c r="AD44" s="317"/>
      <c r="AE44" s="318"/>
      <c r="AF44" s="344"/>
      <c r="AG44" s="345"/>
      <c r="AH44" s="345"/>
      <c r="AI44" s="345"/>
      <c r="AJ44" s="345"/>
      <c r="AK44" s="345"/>
      <c r="AL44" s="346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</row>
    <row r="45" spans="1:51" ht="9" customHeight="1">
      <c r="A45" s="331"/>
      <c r="B45" s="331"/>
      <c r="C45" s="331"/>
      <c r="D45" s="369"/>
      <c r="E45" s="369"/>
      <c r="F45" s="369"/>
      <c r="G45" s="369"/>
      <c r="H45" s="369"/>
      <c r="I45" s="369"/>
      <c r="J45" s="369"/>
      <c r="K45" s="319"/>
      <c r="L45" s="320"/>
      <c r="M45" s="320"/>
      <c r="N45" s="320"/>
      <c r="O45" s="320"/>
      <c r="P45" s="320"/>
      <c r="Q45" s="321"/>
      <c r="R45" s="319"/>
      <c r="S45" s="320"/>
      <c r="T45" s="320"/>
      <c r="U45" s="320"/>
      <c r="V45" s="320"/>
      <c r="W45" s="320"/>
      <c r="X45" s="321"/>
      <c r="Y45" s="319"/>
      <c r="Z45" s="320"/>
      <c r="AA45" s="320"/>
      <c r="AB45" s="320"/>
      <c r="AC45" s="320"/>
      <c r="AD45" s="320"/>
      <c r="AE45" s="321"/>
      <c r="AF45" s="347"/>
      <c r="AG45" s="348"/>
      <c r="AH45" s="348"/>
      <c r="AI45" s="348"/>
      <c r="AJ45" s="348"/>
      <c r="AK45" s="348"/>
      <c r="AL45" s="349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</row>
    <row r="46" spans="1:49" ht="9" customHeight="1" thickBot="1">
      <c r="A46" s="54"/>
      <c r="B46" s="56"/>
      <c r="C46" s="56"/>
      <c r="D46" s="57"/>
      <c r="E46" s="57"/>
      <c r="F46" s="57"/>
      <c r="G46" s="57"/>
      <c r="H46" s="57"/>
      <c r="I46" s="57"/>
      <c r="J46" s="55"/>
      <c r="K46" s="52"/>
      <c r="L46" s="52"/>
      <c r="M46" s="52"/>
      <c r="N46" s="52"/>
      <c r="O46" s="52"/>
      <c r="P46" s="52"/>
      <c r="Q46" s="53"/>
      <c r="R46" s="58"/>
      <c r="S46" s="52"/>
      <c r="T46" s="52"/>
      <c r="U46" s="52"/>
      <c r="V46" s="52"/>
      <c r="W46" s="52"/>
      <c r="X46" s="53"/>
      <c r="Y46" s="58"/>
      <c r="Z46" s="52"/>
      <c r="AA46" s="52"/>
      <c r="AB46" s="52"/>
      <c r="AC46" s="52"/>
      <c r="AD46" s="52"/>
      <c r="AE46" s="53"/>
      <c r="AV46" s="1"/>
      <c r="AW46" s="1"/>
    </row>
    <row r="47" spans="1:49" ht="9" customHeight="1">
      <c r="A47" s="371" t="s">
        <v>19</v>
      </c>
      <c r="B47" s="372"/>
      <c r="C47" s="372"/>
      <c r="D47" s="372"/>
      <c r="E47" s="372"/>
      <c r="F47" s="372"/>
      <c r="G47" s="372"/>
      <c r="H47" s="372"/>
      <c r="I47" s="372"/>
      <c r="J47" s="373"/>
      <c r="K47" s="381" t="str">
        <f>D50</f>
        <v>新津</v>
      </c>
      <c r="L47" s="381"/>
      <c r="M47" s="380"/>
      <c r="N47" s="380"/>
      <c r="O47" s="380"/>
      <c r="P47" s="380"/>
      <c r="Q47" s="380"/>
      <c r="R47" s="380" t="str">
        <f>D55</f>
        <v>栃尾</v>
      </c>
      <c r="S47" s="380"/>
      <c r="T47" s="380"/>
      <c r="U47" s="380"/>
      <c r="V47" s="380"/>
      <c r="W47" s="380"/>
      <c r="X47" s="380"/>
      <c r="Y47" s="380" t="str">
        <f>D60</f>
        <v>胎内</v>
      </c>
      <c r="Z47" s="380"/>
      <c r="AA47" s="380"/>
      <c r="AB47" s="380"/>
      <c r="AC47" s="380"/>
      <c r="AD47" s="380"/>
      <c r="AE47" s="380"/>
      <c r="AF47" s="331" t="s">
        <v>20</v>
      </c>
      <c r="AG47" s="331"/>
      <c r="AH47" s="331"/>
      <c r="AI47" s="331" t="s">
        <v>21</v>
      </c>
      <c r="AJ47" s="331"/>
      <c r="AK47" s="331"/>
      <c r="AL47" s="322" t="s">
        <v>35</v>
      </c>
      <c r="AM47" s="323"/>
      <c r="AN47" s="324"/>
      <c r="AO47" s="331" t="s">
        <v>22</v>
      </c>
      <c r="AP47" s="331"/>
      <c r="AQ47" s="331"/>
      <c r="AR47" s="331"/>
      <c r="AV47" s="1"/>
      <c r="AW47" s="1"/>
    </row>
    <row r="48" spans="1:49" ht="9" customHeight="1">
      <c r="A48" s="374"/>
      <c r="B48" s="331"/>
      <c r="C48" s="331"/>
      <c r="D48" s="331"/>
      <c r="E48" s="331"/>
      <c r="F48" s="331"/>
      <c r="G48" s="331"/>
      <c r="H48" s="331"/>
      <c r="I48" s="331"/>
      <c r="J48" s="375"/>
      <c r="K48" s="381"/>
      <c r="L48" s="381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31"/>
      <c r="AG48" s="331"/>
      <c r="AH48" s="331"/>
      <c r="AI48" s="331"/>
      <c r="AJ48" s="331"/>
      <c r="AK48" s="331"/>
      <c r="AL48" s="325"/>
      <c r="AM48" s="326"/>
      <c r="AN48" s="327"/>
      <c r="AO48" s="331"/>
      <c r="AP48" s="331"/>
      <c r="AQ48" s="331"/>
      <c r="AR48" s="331"/>
      <c r="AV48" s="1"/>
      <c r="AW48" s="1"/>
    </row>
    <row r="49" spans="1:49" ht="9" customHeight="1" thickBot="1">
      <c r="A49" s="376"/>
      <c r="B49" s="377"/>
      <c r="C49" s="377"/>
      <c r="D49" s="377"/>
      <c r="E49" s="377"/>
      <c r="F49" s="377"/>
      <c r="G49" s="377"/>
      <c r="H49" s="377"/>
      <c r="I49" s="377"/>
      <c r="J49" s="378"/>
      <c r="K49" s="381"/>
      <c r="L49" s="381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31"/>
      <c r="AG49" s="331"/>
      <c r="AH49" s="331"/>
      <c r="AI49" s="331"/>
      <c r="AJ49" s="331"/>
      <c r="AK49" s="331"/>
      <c r="AL49" s="328"/>
      <c r="AM49" s="329"/>
      <c r="AN49" s="330"/>
      <c r="AO49" s="331"/>
      <c r="AP49" s="331"/>
      <c r="AQ49" s="331"/>
      <c r="AR49" s="331"/>
      <c r="AV49" s="1"/>
      <c r="AW49" s="1"/>
    </row>
    <row r="50" spans="1:49" ht="9" customHeight="1">
      <c r="A50" s="370">
        <v>8</v>
      </c>
      <c r="B50" s="370"/>
      <c r="C50" s="370"/>
      <c r="D50" s="386" t="str">
        <f>トーナメント!G24</f>
        <v>新津</v>
      </c>
      <c r="E50" s="386"/>
      <c r="F50" s="386"/>
      <c r="G50" s="386"/>
      <c r="H50" s="386"/>
      <c r="I50" s="386"/>
      <c r="J50" s="386"/>
      <c r="K50" s="341"/>
      <c r="L50" s="342"/>
      <c r="M50" s="342"/>
      <c r="N50" s="342"/>
      <c r="O50" s="342"/>
      <c r="P50" s="342"/>
      <c r="Q50" s="343"/>
      <c r="R50" s="313" t="str">
        <f>IF(R53-V53=0,"×",IF(R53-V53&gt;0,"○","△"))</f>
        <v>○</v>
      </c>
      <c r="S50" s="314"/>
      <c r="T50" s="314"/>
      <c r="U50" s="314"/>
      <c r="V50" s="314"/>
      <c r="W50" s="314"/>
      <c r="X50" s="315"/>
      <c r="Y50" s="313" t="str">
        <f>IF(Y53-AC53=0,"×",IF(Y53-AC53&gt;0,"○","△"))</f>
        <v>○</v>
      </c>
      <c r="Z50" s="314"/>
      <c r="AA50" s="314"/>
      <c r="AB50" s="314"/>
      <c r="AC50" s="314"/>
      <c r="AD50" s="314"/>
      <c r="AE50" s="315"/>
      <c r="AF50" s="312">
        <f>COUNTIF(R50:AE52,"○")</f>
        <v>2</v>
      </c>
      <c r="AG50" s="312"/>
      <c r="AH50" s="312"/>
      <c r="AI50" s="312">
        <f>COUNTIF(R50:AE52,"△")</f>
        <v>0</v>
      </c>
      <c r="AJ50" s="312"/>
      <c r="AK50" s="312"/>
      <c r="AL50" s="312">
        <f>COUNTIF(R50:AE52,"×")</f>
        <v>0</v>
      </c>
      <c r="AM50" s="312"/>
      <c r="AN50" s="312"/>
      <c r="AO50" s="312">
        <v>1</v>
      </c>
      <c r="AP50" s="312"/>
      <c r="AQ50" s="312"/>
      <c r="AR50" s="312"/>
      <c r="AV50" s="1"/>
      <c r="AW50" s="1"/>
    </row>
    <row r="51" spans="1:49" ht="9" customHeight="1">
      <c r="A51" s="331"/>
      <c r="B51" s="331"/>
      <c r="C51" s="331"/>
      <c r="D51" s="369"/>
      <c r="E51" s="369"/>
      <c r="F51" s="369"/>
      <c r="G51" s="369"/>
      <c r="H51" s="369"/>
      <c r="I51" s="369"/>
      <c r="J51" s="369"/>
      <c r="K51" s="344"/>
      <c r="L51" s="345"/>
      <c r="M51" s="345"/>
      <c r="N51" s="345"/>
      <c r="O51" s="345"/>
      <c r="P51" s="345"/>
      <c r="Q51" s="346"/>
      <c r="R51" s="316"/>
      <c r="S51" s="317"/>
      <c r="T51" s="317"/>
      <c r="U51" s="317"/>
      <c r="V51" s="317"/>
      <c r="W51" s="317"/>
      <c r="X51" s="318"/>
      <c r="Y51" s="316"/>
      <c r="Z51" s="317"/>
      <c r="AA51" s="317"/>
      <c r="AB51" s="317"/>
      <c r="AC51" s="317"/>
      <c r="AD51" s="317"/>
      <c r="AE51" s="318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V51" s="1"/>
      <c r="AW51" s="1"/>
    </row>
    <row r="52" spans="1:49" ht="9" customHeight="1">
      <c r="A52" s="331"/>
      <c r="B52" s="331"/>
      <c r="C52" s="331"/>
      <c r="D52" s="369"/>
      <c r="E52" s="369"/>
      <c r="F52" s="369"/>
      <c r="G52" s="369"/>
      <c r="H52" s="369"/>
      <c r="I52" s="369"/>
      <c r="J52" s="369"/>
      <c r="K52" s="344"/>
      <c r="L52" s="345"/>
      <c r="M52" s="345"/>
      <c r="N52" s="345"/>
      <c r="O52" s="345"/>
      <c r="P52" s="345"/>
      <c r="Q52" s="346"/>
      <c r="R52" s="316"/>
      <c r="S52" s="317"/>
      <c r="T52" s="317"/>
      <c r="U52" s="317"/>
      <c r="V52" s="317"/>
      <c r="W52" s="317"/>
      <c r="X52" s="318"/>
      <c r="Y52" s="316"/>
      <c r="Z52" s="317"/>
      <c r="AA52" s="317"/>
      <c r="AB52" s="317"/>
      <c r="AC52" s="317"/>
      <c r="AD52" s="317"/>
      <c r="AE52" s="318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V52" s="1"/>
      <c r="AW52" s="1"/>
    </row>
    <row r="53" spans="1:49" ht="9" customHeight="1">
      <c r="A53" s="331"/>
      <c r="B53" s="331"/>
      <c r="C53" s="331"/>
      <c r="D53" s="369"/>
      <c r="E53" s="369"/>
      <c r="F53" s="369"/>
      <c r="G53" s="369"/>
      <c r="H53" s="369"/>
      <c r="I53" s="369"/>
      <c r="J53" s="369"/>
      <c r="K53" s="344"/>
      <c r="L53" s="345"/>
      <c r="M53" s="345"/>
      <c r="N53" s="345"/>
      <c r="O53" s="345"/>
      <c r="P53" s="345"/>
      <c r="Q53" s="346"/>
      <c r="R53" s="316">
        <v>3</v>
      </c>
      <c r="S53" s="317"/>
      <c r="T53" s="317"/>
      <c r="U53" s="317" t="s">
        <v>36</v>
      </c>
      <c r="V53" s="317">
        <v>2</v>
      </c>
      <c r="W53" s="317"/>
      <c r="X53" s="318"/>
      <c r="Y53" s="316">
        <v>3</v>
      </c>
      <c r="Z53" s="317"/>
      <c r="AA53" s="317"/>
      <c r="AB53" s="317" t="s">
        <v>36</v>
      </c>
      <c r="AC53" s="317">
        <v>2</v>
      </c>
      <c r="AD53" s="317"/>
      <c r="AE53" s="318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V53" s="1"/>
      <c r="AW53" s="1"/>
    </row>
    <row r="54" spans="1:49" ht="9" customHeight="1">
      <c r="A54" s="331"/>
      <c r="B54" s="331"/>
      <c r="C54" s="331"/>
      <c r="D54" s="369"/>
      <c r="E54" s="369"/>
      <c r="F54" s="369"/>
      <c r="G54" s="369"/>
      <c r="H54" s="369"/>
      <c r="I54" s="369"/>
      <c r="J54" s="369"/>
      <c r="K54" s="347"/>
      <c r="L54" s="348"/>
      <c r="M54" s="348"/>
      <c r="N54" s="348"/>
      <c r="O54" s="348"/>
      <c r="P54" s="348"/>
      <c r="Q54" s="349"/>
      <c r="R54" s="319"/>
      <c r="S54" s="320"/>
      <c r="T54" s="320"/>
      <c r="U54" s="320"/>
      <c r="V54" s="320"/>
      <c r="W54" s="320"/>
      <c r="X54" s="321"/>
      <c r="Y54" s="319"/>
      <c r="Z54" s="320"/>
      <c r="AA54" s="320"/>
      <c r="AB54" s="320"/>
      <c r="AC54" s="320"/>
      <c r="AD54" s="320"/>
      <c r="AE54" s="321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V54" s="1"/>
      <c r="AW54" s="1"/>
    </row>
    <row r="55" spans="1:49" ht="9" customHeight="1">
      <c r="A55" s="331">
        <v>9</v>
      </c>
      <c r="B55" s="331"/>
      <c r="C55" s="331"/>
      <c r="D55" s="368" t="str">
        <f>トーナメント!G26</f>
        <v>栃尾</v>
      </c>
      <c r="E55" s="369"/>
      <c r="F55" s="369"/>
      <c r="G55" s="369"/>
      <c r="H55" s="369"/>
      <c r="I55" s="369"/>
      <c r="J55" s="369"/>
      <c r="K55" s="313" t="str">
        <f>IF(K58-O58=0,"×",IF(K58-O58&gt;0,"○","△"))</f>
        <v>△</v>
      </c>
      <c r="L55" s="314"/>
      <c r="M55" s="314"/>
      <c r="N55" s="314"/>
      <c r="O55" s="314"/>
      <c r="P55" s="314"/>
      <c r="Q55" s="315"/>
      <c r="R55" s="341"/>
      <c r="S55" s="342"/>
      <c r="T55" s="342"/>
      <c r="U55" s="342"/>
      <c r="V55" s="342"/>
      <c r="W55" s="342"/>
      <c r="X55" s="343"/>
      <c r="Y55" s="313" t="str">
        <f>IF(Y58-AC58=0,"×",IF(Y58-AC58&gt;0,"○","△"))</f>
        <v>△</v>
      </c>
      <c r="Z55" s="314"/>
      <c r="AA55" s="314"/>
      <c r="AB55" s="314"/>
      <c r="AC55" s="314"/>
      <c r="AD55" s="314"/>
      <c r="AE55" s="315"/>
      <c r="AF55" s="312">
        <f>COUNTIF(K55,"○")+COUNTIF(Y55,"○")</f>
        <v>0</v>
      </c>
      <c r="AG55" s="312"/>
      <c r="AH55" s="312"/>
      <c r="AI55" s="312">
        <f>COUNTIF(K55,"△")+COUNTIF(Y55,"△")</f>
        <v>2</v>
      </c>
      <c r="AJ55" s="312"/>
      <c r="AK55" s="312"/>
      <c r="AL55" s="312">
        <f>COUNTIF(K55,"×")+COUNTIF(Y55,"×")</f>
        <v>0</v>
      </c>
      <c r="AM55" s="312"/>
      <c r="AN55" s="312"/>
      <c r="AO55" s="312">
        <v>3</v>
      </c>
      <c r="AP55" s="312"/>
      <c r="AQ55" s="312"/>
      <c r="AR55" s="312"/>
      <c r="AV55" s="1"/>
      <c r="AW55" s="1"/>
    </row>
    <row r="56" spans="1:49" ht="9" customHeight="1">
      <c r="A56" s="331"/>
      <c r="B56" s="331"/>
      <c r="C56" s="331"/>
      <c r="D56" s="369"/>
      <c r="E56" s="369"/>
      <c r="F56" s="369"/>
      <c r="G56" s="369"/>
      <c r="H56" s="369"/>
      <c r="I56" s="369"/>
      <c r="J56" s="369"/>
      <c r="K56" s="316"/>
      <c r="L56" s="317"/>
      <c r="M56" s="317"/>
      <c r="N56" s="317"/>
      <c r="O56" s="317"/>
      <c r="P56" s="317"/>
      <c r="Q56" s="318"/>
      <c r="R56" s="344"/>
      <c r="S56" s="345"/>
      <c r="T56" s="345"/>
      <c r="U56" s="345"/>
      <c r="V56" s="345"/>
      <c r="W56" s="345"/>
      <c r="X56" s="346"/>
      <c r="Y56" s="316"/>
      <c r="Z56" s="317"/>
      <c r="AA56" s="317"/>
      <c r="AB56" s="317"/>
      <c r="AC56" s="317"/>
      <c r="AD56" s="317"/>
      <c r="AE56" s="318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V56" s="1"/>
      <c r="AW56" s="1"/>
    </row>
    <row r="57" spans="1:49" ht="9" customHeight="1">
      <c r="A57" s="331"/>
      <c r="B57" s="331"/>
      <c r="C57" s="331"/>
      <c r="D57" s="369"/>
      <c r="E57" s="369"/>
      <c r="F57" s="369"/>
      <c r="G57" s="369"/>
      <c r="H57" s="369"/>
      <c r="I57" s="369"/>
      <c r="J57" s="369"/>
      <c r="K57" s="316"/>
      <c r="L57" s="317"/>
      <c r="M57" s="317"/>
      <c r="N57" s="317"/>
      <c r="O57" s="317"/>
      <c r="P57" s="317"/>
      <c r="Q57" s="318"/>
      <c r="R57" s="344"/>
      <c r="S57" s="345"/>
      <c r="T57" s="345"/>
      <c r="U57" s="345"/>
      <c r="V57" s="345"/>
      <c r="W57" s="345"/>
      <c r="X57" s="346"/>
      <c r="Y57" s="316"/>
      <c r="Z57" s="317"/>
      <c r="AA57" s="317"/>
      <c r="AB57" s="317"/>
      <c r="AC57" s="317"/>
      <c r="AD57" s="317"/>
      <c r="AE57" s="318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V57" s="1"/>
      <c r="AW57" s="1"/>
    </row>
    <row r="58" spans="1:49" ht="9" customHeight="1">
      <c r="A58" s="331"/>
      <c r="B58" s="331"/>
      <c r="C58" s="331"/>
      <c r="D58" s="369"/>
      <c r="E58" s="369"/>
      <c r="F58" s="369"/>
      <c r="G58" s="369"/>
      <c r="H58" s="369"/>
      <c r="I58" s="369"/>
      <c r="J58" s="369"/>
      <c r="K58" s="316">
        <f>V53</f>
        <v>2</v>
      </c>
      <c r="L58" s="317"/>
      <c r="M58" s="317"/>
      <c r="N58" s="317" t="s">
        <v>36</v>
      </c>
      <c r="O58" s="317">
        <f>R53</f>
        <v>3</v>
      </c>
      <c r="P58" s="317"/>
      <c r="Q58" s="318"/>
      <c r="R58" s="344"/>
      <c r="S58" s="345"/>
      <c r="T58" s="345"/>
      <c r="U58" s="345"/>
      <c r="V58" s="345"/>
      <c r="W58" s="345"/>
      <c r="X58" s="346"/>
      <c r="Y58" s="316">
        <v>2</v>
      </c>
      <c r="Z58" s="317"/>
      <c r="AA58" s="317"/>
      <c r="AB58" s="317" t="s">
        <v>36</v>
      </c>
      <c r="AC58" s="317">
        <v>3</v>
      </c>
      <c r="AD58" s="317"/>
      <c r="AE58" s="318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V58" s="1"/>
      <c r="AW58" s="1"/>
    </row>
    <row r="59" spans="1:49" ht="9" customHeight="1">
      <c r="A59" s="331"/>
      <c r="B59" s="331"/>
      <c r="C59" s="331"/>
      <c r="D59" s="369"/>
      <c r="E59" s="369"/>
      <c r="F59" s="369"/>
      <c r="G59" s="369"/>
      <c r="H59" s="369"/>
      <c r="I59" s="369"/>
      <c r="J59" s="369"/>
      <c r="K59" s="319"/>
      <c r="L59" s="320"/>
      <c r="M59" s="320"/>
      <c r="N59" s="320"/>
      <c r="O59" s="320"/>
      <c r="P59" s="320"/>
      <c r="Q59" s="321"/>
      <c r="R59" s="347"/>
      <c r="S59" s="348"/>
      <c r="T59" s="348"/>
      <c r="U59" s="348"/>
      <c r="V59" s="348"/>
      <c r="W59" s="348"/>
      <c r="X59" s="349"/>
      <c r="Y59" s="319"/>
      <c r="Z59" s="320"/>
      <c r="AA59" s="320"/>
      <c r="AB59" s="320"/>
      <c r="AC59" s="320"/>
      <c r="AD59" s="320"/>
      <c r="AE59" s="321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V59" s="1"/>
      <c r="AW59" s="1"/>
    </row>
    <row r="60" spans="1:49" ht="9" customHeight="1">
      <c r="A60" s="331">
        <v>10</v>
      </c>
      <c r="B60" s="331"/>
      <c r="C60" s="331"/>
      <c r="D60" s="369" t="str">
        <f>トーナメント!G28</f>
        <v>胎内</v>
      </c>
      <c r="E60" s="369"/>
      <c r="F60" s="369"/>
      <c r="G60" s="369"/>
      <c r="H60" s="369"/>
      <c r="I60" s="369"/>
      <c r="J60" s="369"/>
      <c r="K60" s="313" t="str">
        <f>IF(K63-O63=0,"×",IF(K63-O63&gt;0,"○","△"))</f>
        <v>△</v>
      </c>
      <c r="L60" s="314"/>
      <c r="M60" s="314"/>
      <c r="N60" s="314"/>
      <c r="O60" s="314"/>
      <c r="P60" s="314"/>
      <c r="Q60" s="315"/>
      <c r="R60" s="313" t="str">
        <f>IF(R63-V63=0,"×",IF(R63-V63&gt;0,"○","△"))</f>
        <v>○</v>
      </c>
      <c r="S60" s="314"/>
      <c r="T60" s="314"/>
      <c r="U60" s="314"/>
      <c r="V60" s="314"/>
      <c r="W60" s="314"/>
      <c r="X60" s="315"/>
      <c r="Y60" s="341"/>
      <c r="Z60" s="342"/>
      <c r="AA60" s="342"/>
      <c r="AB60" s="342"/>
      <c r="AC60" s="342"/>
      <c r="AD60" s="342"/>
      <c r="AE60" s="343"/>
      <c r="AF60" s="312">
        <f>COUNTIF(K60:X62,"○")</f>
        <v>1</v>
      </c>
      <c r="AG60" s="312"/>
      <c r="AH60" s="312"/>
      <c r="AI60" s="312">
        <f>COUNTIF(K60,"△")+COUNTIF(R60,"△")</f>
        <v>1</v>
      </c>
      <c r="AJ60" s="312"/>
      <c r="AK60" s="312"/>
      <c r="AL60" s="312">
        <f>COUNTIF(K60:X62,"×")</f>
        <v>0</v>
      </c>
      <c r="AM60" s="312"/>
      <c r="AN60" s="312"/>
      <c r="AO60" s="312">
        <v>2</v>
      </c>
      <c r="AP60" s="312"/>
      <c r="AQ60" s="312"/>
      <c r="AR60" s="312"/>
      <c r="AV60" s="1"/>
      <c r="AW60" s="1"/>
    </row>
    <row r="61" spans="1:49" ht="9" customHeight="1">
      <c r="A61" s="331"/>
      <c r="B61" s="331"/>
      <c r="C61" s="331"/>
      <c r="D61" s="369"/>
      <c r="E61" s="369"/>
      <c r="F61" s="369"/>
      <c r="G61" s="369"/>
      <c r="H61" s="369"/>
      <c r="I61" s="369"/>
      <c r="J61" s="369"/>
      <c r="K61" s="316"/>
      <c r="L61" s="317"/>
      <c r="M61" s="317"/>
      <c r="N61" s="317"/>
      <c r="O61" s="317"/>
      <c r="P61" s="317"/>
      <c r="Q61" s="318"/>
      <c r="R61" s="316"/>
      <c r="S61" s="317"/>
      <c r="T61" s="317"/>
      <c r="U61" s="317"/>
      <c r="V61" s="317"/>
      <c r="W61" s="317"/>
      <c r="X61" s="318"/>
      <c r="Y61" s="344"/>
      <c r="Z61" s="345"/>
      <c r="AA61" s="345"/>
      <c r="AB61" s="345"/>
      <c r="AC61" s="345"/>
      <c r="AD61" s="345"/>
      <c r="AE61" s="346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V61" s="1"/>
      <c r="AW61" s="1"/>
    </row>
    <row r="62" spans="1:49" ht="9" customHeight="1">
      <c r="A62" s="331"/>
      <c r="B62" s="331"/>
      <c r="C62" s="331"/>
      <c r="D62" s="369"/>
      <c r="E62" s="369"/>
      <c r="F62" s="369"/>
      <c r="G62" s="369"/>
      <c r="H62" s="369"/>
      <c r="I62" s="369"/>
      <c r="J62" s="369"/>
      <c r="K62" s="316"/>
      <c r="L62" s="317"/>
      <c r="M62" s="317"/>
      <c r="N62" s="317"/>
      <c r="O62" s="317"/>
      <c r="P62" s="317"/>
      <c r="Q62" s="318"/>
      <c r="R62" s="316"/>
      <c r="S62" s="317"/>
      <c r="T62" s="317"/>
      <c r="U62" s="317"/>
      <c r="V62" s="317"/>
      <c r="W62" s="317"/>
      <c r="X62" s="318"/>
      <c r="Y62" s="344"/>
      <c r="Z62" s="345"/>
      <c r="AA62" s="345"/>
      <c r="AB62" s="345"/>
      <c r="AC62" s="345"/>
      <c r="AD62" s="345"/>
      <c r="AE62" s="346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V62" s="1"/>
      <c r="AW62" s="1"/>
    </row>
    <row r="63" spans="1:49" ht="9" customHeight="1">
      <c r="A63" s="331"/>
      <c r="B63" s="331"/>
      <c r="C63" s="331"/>
      <c r="D63" s="369"/>
      <c r="E63" s="369"/>
      <c r="F63" s="369"/>
      <c r="G63" s="369"/>
      <c r="H63" s="369"/>
      <c r="I63" s="369"/>
      <c r="J63" s="369"/>
      <c r="K63" s="316">
        <f>AC53</f>
        <v>2</v>
      </c>
      <c r="L63" s="317"/>
      <c r="M63" s="317"/>
      <c r="N63" s="317" t="s">
        <v>36</v>
      </c>
      <c r="O63" s="317">
        <f>Y53</f>
        <v>3</v>
      </c>
      <c r="P63" s="317"/>
      <c r="Q63" s="318"/>
      <c r="R63" s="316">
        <f>AC58</f>
        <v>3</v>
      </c>
      <c r="S63" s="317"/>
      <c r="T63" s="317"/>
      <c r="U63" s="317" t="s">
        <v>36</v>
      </c>
      <c r="V63" s="317">
        <f>Y58</f>
        <v>2</v>
      </c>
      <c r="W63" s="317"/>
      <c r="X63" s="318"/>
      <c r="Y63" s="344"/>
      <c r="Z63" s="345"/>
      <c r="AA63" s="345"/>
      <c r="AB63" s="345"/>
      <c r="AC63" s="345"/>
      <c r="AD63" s="345"/>
      <c r="AE63" s="346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V63" s="1"/>
      <c r="AW63" s="1"/>
    </row>
    <row r="64" spans="1:49" ht="9" customHeight="1">
      <c r="A64" s="331"/>
      <c r="B64" s="331"/>
      <c r="C64" s="331"/>
      <c r="D64" s="369"/>
      <c r="E64" s="369"/>
      <c r="F64" s="369"/>
      <c r="G64" s="369"/>
      <c r="H64" s="369"/>
      <c r="I64" s="369"/>
      <c r="J64" s="369"/>
      <c r="K64" s="319"/>
      <c r="L64" s="320"/>
      <c r="M64" s="320"/>
      <c r="N64" s="320"/>
      <c r="O64" s="320"/>
      <c r="P64" s="320"/>
      <c r="Q64" s="321"/>
      <c r="R64" s="319"/>
      <c r="S64" s="320"/>
      <c r="T64" s="320"/>
      <c r="U64" s="320"/>
      <c r="V64" s="320"/>
      <c r="W64" s="320"/>
      <c r="X64" s="321"/>
      <c r="Y64" s="347"/>
      <c r="Z64" s="348"/>
      <c r="AA64" s="348"/>
      <c r="AB64" s="348"/>
      <c r="AC64" s="348"/>
      <c r="AD64" s="348"/>
      <c r="AE64" s="349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V64" s="1"/>
      <c r="AW64" s="1"/>
    </row>
    <row r="65" spans="1:49" ht="9" customHeight="1" thickBot="1">
      <c r="A65" s="4"/>
      <c r="B65" s="4"/>
      <c r="C65" s="4"/>
      <c r="D65" s="4"/>
      <c r="E65" s="4"/>
      <c r="F65" s="4"/>
      <c r="G65" s="4"/>
      <c r="H65" s="4"/>
      <c r="AV65" s="1"/>
      <c r="AW65" s="1"/>
    </row>
    <row r="66" spans="1:50" ht="9" customHeight="1">
      <c r="A66" s="371" t="s">
        <v>23</v>
      </c>
      <c r="B66" s="372"/>
      <c r="C66" s="372"/>
      <c r="D66" s="372"/>
      <c r="E66" s="372"/>
      <c r="F66" s="372"/>
      <c r="G66" s="372"/>
      <c r="H66" s="372"/>
      <c r="I66" s="372"/>
      <c r="J66" s="373"/>
      <c r="K66" s="379" t="str">
        <f>D69</f>
        <v>葛塚A</v>
      </c>
      <c r="L66" s="379"/>
      <c r="M66" s="380"/>
      <c r="N66" s="380"/>
      <c r="O66" s="380"/>
      <c r="P66" s="380"/>
      <c r="Q66" s="380"/>
      <c r="R66" s="380" t="str">
        <f>D74</f>
        <v>亀田</v>
      </c>
      <c r="S66" s="380"/>
      <c r="T66" s="380"/>
      <c r="U66" s="380"/>
      <c r="V66" s="380"/>
      <c r="W66" s="380"/>
      <c r="X66" s="380"/>
      <c r="Y66" s="382" t="str">
        <f>D79</f>
        <v>新発田</v>
      </c>
      <c r="Z66" s="382"/>
      <c r="AA66" s="380"/>
      <c r="AB66" s="380"/>
      <c r="AC66" s="380"/>
      <c r="AD66" s="380"/>
      <c r="AE66" s="380"/>
      <c r="AF66" s="331" t="s">
        <v>20</v>
      </c>
      <c r="AG66" s="331"/>
      <c r="AH66" s="331"/>
      <c r="AI66" s="331" t="s">
        <v>21</v>
      </c>
      <c r="AJ66" s="331"/>
      <c r="AK66" s="331"/>
      <c r="AL66" s="322" t="s">
        <v>35</v>
      </c>
      <c r="AM66" s="323"/>
      <c r="AN66" s="324"/>
      <c r="AO66" s="331" t="s">
        <v>22</v>
      </c>
      <c r="AP66" s="331"/>
      <c r="AQ66" s="331"/>
      <c r="AR66" s="331"/>
      <c r="AV66" s="1"/>
      <c r="AW66" s="1"/>
      <c r="AX66" s="1"/>
    </row>
    <row r="67" spans="1:50" ht="9" customHeight="1">
      <c r="A67" s="374"/>
      <c r="B67" s="331"/>
      <c r="C67" s="331"/>
      <c r="D67" s="331"/>
      <c r="E67" s="331"/>
      <c r="F67" s="331"/>
      <c r="G67" s="331"/>
      <c r="H67" s="331"/>
      <c r="I67" s="331"/>
      <c r="J67" s="375"/>
      <c r="K67" s="381"/>
      <c r="L67" s="381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31"/>
      <c r="AG67" s="331"/>
      <c r="AH67" s="331"/>
      <c r="AI67" s="331"/>
      <c r="AJ67" s="331"/>
      <c r="AK67" s="331"/>
      <c r="AL67" s="325"/>
      <c r="AM67" s="326"/>
      <c r="AN67" s="327"/>
      <c r="AO67" s="331"/>
      <c r="AP67" s="331"/>
      <c r="AQ67" s="331"/>
      <c r="AR67" s="331"/>
      <c r="AV67" s="1"/>
      <c r="AW67" s="1"/>
      <c r="AX67" s="1"/>
    </row>
    <row r="68" spans="1:50" ht="9" customHeight="1" thickBot="1">
      <c r="A68" s="376"/>
      <c r="B68" s="377"/>
      <c r="C68" s="377"/>
      <c r="D68" s="377"/>
      <c r="E68" s="377"/>
      <c r="F68" s="377"/>
      <c r="G68" s="377"/>
      <c r="H68" s="377"/>
      <c r="I68" s="377"/>
      <c r="J68" s="378"/>
      <c r="K68" s="381"/>
      <c r="L68" s="381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31"/>
      <c r="AG68" s="331"/>
      <c r="AH68" s="331"/>
      <c r="AI68" s="331"/>
      <c r="AJ68" s="331"/>
      <c r="AK68" s="331"/>
      <c r="AL68" s="328"/>
      <c r="AM68" s="329"/>
      <c r="AN68" s="330"/>
      <c r="AO68" s="331"/>
      <c r="AP68" s="331"/>
      <c r="AQ68" s="331"/>
      <c r="AR68" s="331"/>
      <c r="AV68" s="1"/>
      <c r="AW68" s="1"/>
      <c r="AX68" s="1"/>
    </row>
    <row r="69" spans="1:50" ht="9" customHeight="1">
      <c r="A69" s="370">
        <v>11</v>
      </c>
      <c r="B69" s="370"/>
      <c r="C69" s="370"/>
      <c r="D69" s="367" t="str">
        <f>トーナメント!G30</f>
        <v>葛塚A</v>
      </c>
      <c r="E69" s="336"/>
      <c r="F69" s="336"/>
      <c r="G69" s="336"/>
      <c r="H69" s="336"/>
      <c r="I69" s="336"/>
      <c r="J69" s="337"/>
      <c r="K69" s="341"/>
      <c r="L69" s="342"/>
      <c r="M69" s="342"/>
      <c r="N69" s="342"/>
      <c r="O69" s="342"/>
      <c r="P69" s="342"/>
      <c r="Q69" s="343"/>
      <c r="R69" s="313" t="str">
        <f>IF(R72-V72=0,"×",IF(R72-V72&gt;0,"○","△"))</f>
        <v>○</v>
      </c>
      <c r="S69" s="314"/>
      <c r="T69" s="314"/>
      <c r="U69" s="314"/>
      <c r="V69" s="314"/>
      <c r="W69" s="314"/>
      <c r="X69" s="315"/>
      <c r="Y69" s="313" t="str">
        <f>IF(Y72-AC72=0,"×",IF(Y72-AC72&gt;0,"○","△"))</f>
        <v>△</v>
      </c>
      <c r="Z69" s="314"/>
      <c r="AA69" s="314"/>
      <c r="AB69" s="314"/>
      <c r="AC69" s="314"/>
      <c r="AD69" s="314"/>
      <c r="AE69" s="315"/>
      <c r="AF69" s="312">
        <f>COUNTIF(R69:AE71,"○")</f>
        <v>1</v>
      </c>
      <c r="AG69" s="312"/>
      <c r="AH69" s="312"/>
      <c r="AI69" s="312">
        <f>COUNTIF(R69:AE71,"△")</f>
        <v>1</v>
      </c>
      <c r="AJ69" s="312"/>
      <c r="AK69" s="312"/>
      <c r="AL69" s="312">
        <f>COUNTIF(R69:AE71,"×")</f>
        <v>0</v>
      </c>
      <c r="AM69" s="312"/>
      <c r="AN69" s="312"/>
      <c r="AO69" s="312">
        <v>2</v>
      </c>
      <c r="AP69" s="312"/>
      <c r="AQ69" s="312"/>
      <c r="AR69" s="312"/>
      <c r="AV69" s="1"/>
      <c r="AW69" s="1"/>
      <c r="AX69" s="1"/>
    </row>
    <row r="70" spans="1:50" ht="9" customHeight="1">
      <c r="A70" s="331"/>
      <c r="B70" s="331"/>
      <c r="C70" s="331"/>
      <c r="D70" s="335"/>
      <c r="E70" s="336"/>
      <c r="F70" s="336"/>
      <c r="G70" s="336"/>
      <c r="H70" s="336"/>
      <c r="I70" s="336"/>
      <c r="J70" s="337"/>
      <c r="K70" s="344"/>
      <c r="L70" s="345"/>
      <c r="M70" s="345"/>
      <c r="N70" s="345"/>
      <c r="O70" s="345"/>
      <c r="P70" s="345"/>
      <c r="Q70" s="346"/>
      <c r="R70" s="316"/>
      <c r="S70" s="317"/>
      <c r="T70" s="317"/>
      <c r="U70" s="317"/>
      <c r="V70" s="317"/>
      <c r="W70" s="317"/>
      <c r="X70" s="318"/>
      <c r="Y70" s="316"/>
      <c r="Z70" s="317"/>
      <c r="AA70" s="317"/>
      <c r="AB70" s="317"/>
      <c r="AC70" s="317"/>
      <c r="AD70" s="317"/>
      <c r="AE70" s="318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V70" s="1"/>
      <c r="AW70" s="1"/>
      <c r="AX70" s="1"/>
    </row>
    <row r="71" spans="1:50" ht="9" customHeight="1">
      <c r="A71" s="331"/>
      <c r="B71" s="331"/>
      <c r="C71" s="331"/>
      <c r="D71" s="335"/>
      <c r="E71" s="336"/>
      <c r="F71" s="336"/>
      <c r="G71" s="336"/>
      <c r="H71" s="336"/>
      <c r="I71" s="336"/>
      <c r="J71" s="337"/>
      <c r="K71" s="344"/>
      <c r="L71" s="345"/>
      <c r="M71" s="345"/>
      <c r="N71" s="345"/>
      <c r="O71" s="345"/>
      <c r="P71" s="345"/>
      <c r="Q71" s="346"/>
      <c r="R71" s="316"/>
      <c r="S71" s="317"/>
      <c r="T71" s="317"/>
      <c r="U71" s="317"/>
      <c r="V71" s="317"/>
      <c r="W71" s="317"/>
      <c r="X71" s="318"/>
      <c r="Y71" s="316"/>
      <c r="Z71" s="317"/>
      <c r="AA71" s="317"/>
      <c r="AB71" s="317"/>
      <c r="AC71" s="317"/>
      <c r="AD71" s="317"/>
      <c r="AE71" s="318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V71" s="1"/>
      <c r="AW71" s="1"/>
      <c r="AX71" s="1"/>
    </row>
    <row r="72" spans="1:50" ht="9" customHeight="1">
      <c r="A72" s="331"/>
      <c r="B72" s="331"/>
      <c r="C72" s="331"/>
      <c r="D72" s="335"/>
      <c r="E72" s="336"/>
      <c r="F72" s="336"/>
      <c r="G72" s="336"/>
      <c r="H72" s="336"/>
      <c r="I72" s="336"/>
      <c r="J72" s="337"/>
      <c r="K72" s="344"/>
      <c r="L72" s="345"/>
      <c r="M72" s="345"/>
      <c r="N72" s="345"/>
      <c r="O72" s="345"/>
      <c r="P72" s="345"/>
      <c r="Q72" s="346"/>
      <c r="R72" s="316">
        <v>4</v>
      </c>
      <c r="S72" s="317"/>
      <c r="T72" s="317"/>
      <c r="U72" s="317" t="s">
        <v>36</v>
      </c>
      <c r="V72" s="317">
        <v>1</v>
      </c>
      <c r="W72" s="317"/>
      <c r="X72" s="318"/>
      <c r="Y72" s="316">
        <v>2</v>
      </c>
      <c r="Z72" s="317"/>
      <c r="AA72" s="317"/>
      <c r="AB72" s="317" t="s">
        <v>36</v>
      </c>
      <c r="AC72" s="317">
        <v>3</v>
      </c>
      <c r="AD72" s="317"/>
      <c r="AE72" s="318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V72" s="1"/>
      <c r="AW72" s="1"/>
      <c r="AX72" s="1"/>
    </row>
    <row r="73" spans="1:50" ht="9" customHeight="1">
      <c r="A73" s="331"/>
      <c r="B73" s="331"/>
      <c r="C73" s="331"/>
      <c r="D73" s="338"/>
      <c r="E73" s="339"/>
      <c r="F73" s="339"/>
      <c r="G73" s="339"/>
      <c r="H73" s="339"/>
      <c r="I73" s="339"/>
      <c r="J73" s="340"/>
      <c r="K73" s="347"/>
      <c r="L73" s="348"/>
      <c r="M73" s="348"/>
      <c r="N73" s="348"/>
      <c r="O73" s="348"/>
      <c r="P73" s="348"/>
      <c r="Q73" s="349"/>
      <c r="R73" s="319"/>
      <c r="S73" s="320"/>
      <c r="T73" s="320"/>
      <c r="U73" s="320"/>
      <c r="V73" s="320"/>
      <c r="W73" s="320"/>
      <c r="X73" s="321"/>
      <c r="Y73" s="319"/>
      <c r="Z73" s="320"/>
      <c r="AA73" s="320"/>
      <c r="AB73" s="320"/>
      <c r="AC73" s="320"/>
      <c r="AD73" s="320"/>
      <c r="AE73" s="321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V73" s="1"/>
      <c r="AW73" s="1"/>
      <c r="AX73" s="1"/>
    </row>
    <row r="74" spans="1:50" ht="9" customHeight="1">
      <c r="A74" s="331">
        <v>12</v>
      </c>
      <c r="B74" s="331"/>
      <c r="C74" s="331"/>
      <c r="D74" s="368" t="str">
        <f>トーナメント!G32</f>
        <v>亀田</v>
      </c>
      <c r="E74" s="369"/>
      <c r="F74" s="369"/>
      <c r="G74" s="369"/>
      <c r="H74" s="369"/>
      <c r="I74" s="369"/>
      <c r="J74" s="369"/>
      <c r="K74" s="313" t="str">
        <f>IF(K77-O77=0,"×",IF(K77-O77&gt;0,"○","△"))</f>
        <v>△</v>
      </c>
      <c r="L74" s="314"/>
      <c r="M74" s="314"/>
      <c r="N74" s="314"/>
      <c r="O74" s="314"/>
      <c r="P74" s="314"/>
      <c r="Q74" s="315"/>
      <c r="R74" s="341"/>
      <c r="S74" s="342"/>
      <c r="T74" s="342"/>
      <c r="U74" s="342"/>
      <c r="V74" s="342"/>
      <c r="W74" s="342"/>
      <c r="X74" s="343"/>
      <c r="Y74" s="313" t="str">
        <f>IF(Y77-AC77=0,"×",IF(Y77-AC77&gt;0,"○","△"))</f>
        <v>△</v>
      </c>
      <c r="Z74" s="314"/>
      <c r="AA74" s="314"/>
      <c r="AB74" s="314"/>
      <c r="AC74" s="314"/>
      <c r="AD74" s="314"/>
      <c r="AE74" s="315"/>
      <c r="AF74" s="312">
        <f>COUNTIF(K74,"○")+COUNTIF(Y74,"○")</f>
        <v>0</v>
      </c>
      <c r="AG74" s="312"/>
      <c r="AH74" s="312"/>
      <c r="AI74" s="312">
        <f>COUNTIF(K74,"△")+COUNTIF(Y74,"△")</f>
        <v>2</v>
      </c>
      <c r="AJ74" s="312"/>
      <c r="AK74" s="312"/>
      <c r="AL74" s="312">
        <f>COUNTIF(K74,"×")+COUNTIF(Y74,"×")</f>
        <v>0</v>
      </c>
      <c r="AM74" s="312"/>
      <c r="AN74" s="312"/>
      <c r="AO74" s="312">
        <v>3</v>
      </c>
      <c r="AP74" s="312"/>
      <c r="AQ74" s="312"/>
      <c r="AR74" s="312"/>
      <c r="AV74" s="1"/>
      <c r="AW74" s="1"/>
      <c r="AX74" s="1"/>
    </row>
    <row r="75" spans="1:50" ht="9" customHeight="1">
      <c r="A75" s="331"/>
      <c r="B75" s="331"/>
      <c r="C75" s="331"/>
      <c r="D75" s="369"/>
      <c r="E75" s="369"/>
      <c r="F75" s="369"/>
      <c r="G75" s="369"/>
      <c r="H75" s="369"/>
      <c r="I75" s="369"/>
      <c r="J75" s="369"/>
      <c r="K75" s="316"/>
      <c r="L75" s="317"/>
      <c r="M75" s="317"/>
      <c r="N75" s="317"/>
      <c r="O75" s="317"/>
      <c r="P75" s="317"/>
      <c r="Q75" s="318"/>
      <c r="R75" s="344"/>
      <c r="S75" s="345"/>
      <c r="T75" s="345"/>
      <c r="U75" s="345"/>
      <c r="V75" s="345"/>
      <c r="W75" s="345"/>
      <c r="X75" s="346"/>
      <c r="Y75" s="316"/>
      <c r="Z75" s="317"/>
      <c r="AA75" s="317"/>
      <c r="AB75" s="317"/>
      <c r="AC75" s="317"/>
      <c r="AD75" s="317"/>
      <c r="AE75" s="318"/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2"/>
      <c r="AR75" s="312"/>
      <c r="AV75" s="1"/>
      <c r="AW75" s="1"/>
      <c r="AX75" s="1"/>
    </row>
    <row r="76" spans="1:50" ht="9" customHeight="1">
      <c r="A76" s="331"/>
      <c r="B76" s="331"/>
      <c r="C76" s="331"/>
      <c r="D76" s="369"/>
      <c r="E76" s="369"/>
      <c r="F76" s="369"/>
      <c r="G76" s="369"/>
      <c r="H76" s="369"/>
      <c r="I76" s="369"/>
      <c r="J76" s="369"/>
      <c r="K76" s="316"/>
      <c r="L76" s="317"/>
      <c r="M76" s="317"/>
      <c r="N76" s="317"/>
      <c r="O76" s="317"/>
      <c r="P76" s="317"/>
      <c r="Q76" s="318"/>
      <c r="R76" s="344"/>
      <c r="S76" s="345"/>
      <c r="T76" s="345"/>
      <c r="U76" s="345"/>
      <c r="V76" s="345"/>
      <c r="W76" s="345"/>
      <c r="X76" s="346"/>
      <c r="Y76" s="316"/>
      <c r="Z76" s="317"/>
      <c r="AA76" s="317"/>
      <c r="AB76" s="317"/>
      <c r="AC76" s="317"/>
      <c r="AD76" s="317"/>
      <c r="AE76" s="318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V76" s="1"/>
      <c r="AW76" s="1"/>
      <c r="AX76" s="1"/>
    </row>
    <row r="77" spans="1:50" ht="9" customHeight="1">
      <c r="A77" s="331"/>
      <c r="B77" s="331"/>
      <c r="C77" s="331"/>
      <c r="D77" s="369"/>
      <c r="E77" s="369"/>
      <c r="F77" s="369"/>
      <c r="G77" s="369"/>
      <c r="H77" s="369"/>
      <c r="I77" s="369"/>
      <c r="J77" s="369"/>
      <c r="K77" s="316">
        <f>V72</f>
        <v>1</v>
      </c>
      <c r="L77" s="317"/>
      <c r="M77" s="317"/>
      <c r="N77" s="317" t="s">
        <v>36</v>
      </c>
      <c r="O77" s="317">
        <f>R72</f>
        <v>4</v>
      </c>
      <c r="P77" s="317"/>
      <c r="Q77" s="318"/>
      <c r="R77" s="344"/>
      <c r="S77" s="345"/>
      <c r="T77" s="345"/>
      <c r="U77" s="345"/>
      <c r="V77" s="345"/>
      <c r="W77" s="345"/>
      <c r="X77" s="346"/>
      <c r="Y77" s="316">
        <v>0</v>
      </c>
      <c r="Z77" s="317"/>
      <c r="AA77" s="317"/>
      <c r="AB77" s="317" t="s">
        <v>36</v>
      </c>
      <c r="AC77" s="317">
        <v>5</v>
      </c>
      <c r="AD77" s="317"/>
      <c r="AE77" s="318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V77" s="1"/>
      <c r="AW77" s="1"/>
      <c r="AX77" s="1"/>
    </row>
    <row r="78" spans="1:50" ht="9" customHeight="1">
      <c r="A78" s="331"/>
      <c r="B78" s="331"/>
      <c r="C78" s="331"/>
      <c r="D78" s="369"/>
      <c r="E78" s="369"/>
      <c r="F78" s="369"/>
      <c r="G78" s="369"/>
      <c r="H78" s="369"/>
      <c r="I78" s="369"/>
      <c r="J78" s="369"/>
      <c r="K78" s="319"/>
      <c r="L78" s="320"/>
      <c r="M78" s="320"/>
      <c r="N78" s="320"/>
      <c r="O78" s="320"/>
      <c r="P78" s="320"/>
      <c r="Q78" s="321"/>
      <c r="R78" s="347"/>
      <c r="S78" s="348"/>
      <c r="T78" s="348"/>
      <c r="U78" s="348"/>
      <c r="V78" s="348"/>
      <c r="W78" s="348"/>
      <c r="X78" s="349"/>
      <c r="Y78" s="319"/>
      <c r="Z78" s="320"/>
      <c r="AA78" s="320"/>
      <c r="AB78" s="320"/>
      <c r="AC78" s="320"/>
      <c r="AD78" s="320"/>
      <c r="AE78" s="321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V78" s="1"/>
      <c r="AW78" s="1"/>
      <c r="AX78" s="1"/>
    </row>
    <row r="79" spans="1:50" ht="9" customHeight="1">
      <c r="A79" s="331">
        <v>13</v>
      </c>
      <c r="B79" s="331"/>
      <c r="C79" s="331"/>
      <c r="D79" s="368" t="str">
        <f>トーナメント!G34</f>
        <v>新発田</v>
      </c>
      <c r="E79" s="369"/>
      <c r="F79" s="369"/>
      <c r="G79" s="369"/>
      <c r="H79" s="369"/>
      <c r="I79" s="369"/>
      <c r="J79" s="369"/>
      <c r="K79" s="313" t="str">
        <f>IF(K82-O82=0,"×",IF(K82-O82&gt;0,"○","△"))</f>
        <v>○</v>
      </c>
      <c r="L79" s="314"/>
      <c r="M79" s="314"/>
      <c r="N79" s="314"/>
      <c r="O79" s="314"/>
      <c r="P79" s="314"/>
      <c r="Q79" s="315"/>
      <c r="R79" s="313" t="str">
        <f>IF(R82-V82=0,"×",IF(R82-V82&gt;0,"○","△"))</f>
        <v>○</v>
      </c>
      <c r="S79" s="314"/>
      <c r="T79" s="314"/>
      <c r="U79" s="314"/>
      <c r="V79" s="314"/>
      <c r="W79" s="314"/>
      <c r="X79" s="315"/>
      <c r="Y79" s="341"/>
      <c r="Z79" s="342"/>
      <c r="AA79" s="342"/>
      <c r="AB79" s="342"/>
      <c r="AC79" s="342"/>
      <c r="AD79" s="342"/>
      <c r="AE79" s="343"/>
      <c r="AF79" s="312">
        <f>COUNTIF(K79:X81,"○")</f>
        <v>2</v>
      </c>
      <c r="AG79" s="312"/>
      <c r="AH79" s="312"/>
      <c r="AI79" s="312">
        <f>COUNTIF(K79,"△")+COUNTIF(R79,"△")</f>
        <v>0</v>
      </c>
      <c r="AJ79" s="312"/>
      <c r="AK79" s="312"/>
      <c r="AL79" s="312">
        <f>COUNTIF(K79:X81,"×")</f>
        <v>0</v>
      </c>
      <c r="AM79" s="312"/>
      <c r="AN79" s="312"/>
      <c r="AO79" s="312">
        <v>1</v>
      </c>
      <c r="AP79" s="312"/>
      <c r="AQ79" s="312"/>
      <c r="AR79" s="312"/>
      <c r="AV79" s="1"/>
      <c r="AW79" s="1"/>
      <c r="AX79" s="1"/>
    </row>
    <row r="80" spans="1:50" ht="9" customHeight="1">
      <c r="A80" s="331"/>
      <c r="B80" s="331"/>
      <c r="C80" s="331"/>
      <c r="D80" s="369"/>
      <c r="E80" s="369"/>
      <c r="F80" s="369"/>
      <c r="G80" s="369"/>
      <c r="H80" s="369"/>
      <c r="I80" s="369"/>
      <c r="J80" s="369"/>
      <c r="K80" s="316"/>
      <c r="L80" s="317"/>
      <c r="M80" s="317"/>
      <c r="N80" s="317"/>
      <c r="O80" s="317"/>
      <c r="P80" s="317"/>
      <c r="Q80" s="318"/>
      <c r="R80" s="316"/>
      <c r="S80" s="317"/>
      <c r="T80" s="317"/>
      <c r="U80" s="317"/>
      <c r="V80" s="317"/>
      <c r="W80" s="317"/>
      <c r="X80" s="318"/>
      <c r="Y80" s="344"/>
      <c r="Z80" s="345"/>
      <c r="AA80" s="345"/>
      <c r="AB80" s="345"/>
      <c r="AC80" s="345"/>
      <c r="AD80" s="345"/>
      <c r="AE80" s="346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V80" s="1"/>
      <c r="AW80" s="1"/>
      <c r="AX80" s="1"/>
    </row>
    <row r="81" spans="1:50" ht="9" customHeight="1">
      <c r="A81" s="331"/>
      <c r="B81" s="331"/>
      <c r="C81" s="331"/>
      <c r="D81" s="369"/>
      <c r="E81" s="369"/>
      <c r="F81" s="369"/>
      <c r="G81" s="369"/>
      <c r="H81" s="369"/>
      <c r="I81" s="369"/>
      <c r="J81" s="369"/>
      <c r="K81" s="316"/>
      <c r="L81" s="317"/>
      <c r="M81" s="317"/>
      <c r="N81" s="317"/>
      <c r="O81" s="317"/>
      <c r="P81" s="317"/>
      <c r="Q81" s="318"/>
      <c r="R81" s="316"/>
      <c r="S81" s="317"/>
      <c r="T81" s="317"/>
      <c r="U81" s="317"/>
      <c r="V81" s="317"/>
      <c r="W81" s="317"/>
      <c r="X81" s="318"/>
      <c r="Y81" s="344"/>
      <c r="Z81" s="345"/>
      <c r="AA81" s="345"/>
      <c r="AB81" s="345"/>
      <c r="AC81" s="345"/>
      <c r="AD81" s="345"/>
      <c r="AE81" s="346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V81" s="1"/>
      <c r="AW81" s="1"/>
      <c r="AX81" s="1"/>
    </row>
    <row r="82" spans="1:50" ht="9" customHeight="1">
      <c r="A82" s="331"/>
      <c r="B82" s="331"/>
      <c r="C82" s="331"/>
      <c r="D82" s="369"/>
      <c r="E82" s="369"/>
      <c r="F82" s="369"/>
      <c r="G82" s="369"/>
      <c r="H82" s="369"/>
      <c r="I82" s="369"/>
      <c r="J82" s="369"/>
      <c r="K82" s="316">
        <f>AC72</f>
        <v>3</v>
      </c>
      <c r="L82" s="317"/>
      <c r="M82" s="317"/>
      <c r="N82" s="317" t="s">
        <v>36</v>
      </c>
      <c r="O82" s="317">
        <f>Y72</f>
        <v>2</v>
      </c>
      <c r="P82" s="317"/>
      <c r="Q82" s="318"/>
      <c r="R82" s="316">
        <f>AC77</f>
        <v>5</v>
      </c>
      <c r="S82" s="317"/>
      <c r="T82" s="317"/>
      <c r="U82" s="317" t="s">
        <v>36</v>
      </c>
      <c r="V82" s="317">
        <f>Y77</f>
        <v>0</v>
      </c>
      <c r="W82" s="317"/>
      <c r="X82" s="318"/>
      <c r="Y82" s="344"/>
      <c r="Z82" s="345"/>
      <c r="AA82" s="345"/>
      <c r="AB82" s="345"/>
      <c r="AC82" s="345"/>
      <c r="AD82" s="345"/>
      <c r="AE82" s="346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V82" s="1"/>
      <c r="AW82" s="1"/>
      <c r="AX82" s="1"/>
    </row>
    <row r="83" spans="1:50" ht="9" customHeight="1">
      <c r="A83" s="331"/>
      <c r="B83" s="331"/>
      <c r="C83" s="331"/>
      <c r="D83" s="369"/>
      <c r="E83" s="369"/>
      <c r="F83" s="369"/>
      <c r="G83" s="369"/>
      <c r="H83" s="369"/>
      <c r="I83" s="369"/>
      <c r="J83" s="369"/>
      <c r="K83" s="319"/>
      <c r="L83" s="320"/>
      <c r="M83" s="320"/>
      <c r="N83" s="320"/>
      <c r="O83" s="320"/>
      <c r="P83" s="320"/>
      <c r="Q83" s="321"/>
      <c r="R83" s="319"/>
      <c r="S83" s="320"/>
      <c r="T83" s="320"/>
      <c r="U83" s="320"/>
      <c r="V83" s="320"/>
      <c r="W83" s="320"/>
      <c r="X83" s="321"/>
      <c r="Y83" s="347"/>
      <c r="Z83" s="348"/>
      <c r="AA83" s="348"/>
      <c r="AB83" s="348"/>
      <c r="AC83" s="348"/>
      <c r="AD83" s="348"/>
      <c r="AE83" s="349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V83" s="1"/>
      <c r="AW83" s="1"/>
      <c r="AX83" s="1"/>
    </row>
    <row r="84" spans="1:50" ht="9" customHeight="1" thickBot="1">
      <c r="A84" s="4"/>
      <c r="B84" s="4"/>
      <c r="C84" s="4"/>
      <c r="D84" s="4"/>
      <c r="E84" s="4"/>
      <c r="F84" s="4"/>
      <c r="G84" s="4"/>
      <c r="H84" s="4"/>
      <c r="AV84" s="1"/>
      <c r="AW84" s="1"/>
      <c r="AX84" s="1"/>
    </row>
    <row r="85" spans="1:50" ht="9" customHeight="1">
      <c r="A85" s="350" t="s">
        <v>24</v>
      </c>
      <c r="B85" s="351"/>
      <c r="C85" s="351"/>
      <c r="D85" s="351"/>
      <c r="E85" s="351"/>
      <c r="F85" s="351"/>
      <c r="G85" s="351"/>
      <c r="H85" s="351"/>
      <c r="I85" s="351"/>
      <c r="J85" s="352"/>
      <c r="K85" s="358" t="str">
        <f>D88</f>
        <v>上越</v>
      </c>
      <c r="L85" s="358"/>
      <c r="M85" s="358"/>
      <c r="N85" s="358"/>
      <c r="O85" s="358"/>
      <c r="P85" s="358"/>
      <c r="Q85" s="359"/>
      <c r="R85" s="364" t="str">
        <f>D93</f>
        <v>荒川</v>
      </c>
      <c r="S85" s="358"/>
      <c r="T85" s="358"/>
      <c r="U85" s="358"/>
      <c r="V85" s="358"/>
      <c r="W85" s="358"/>
      <c r="X85" s="359"/>
      <c r="Y85" s="364" t="str">
        <f>D98</f>
        <v>関川</v>
      </c>
      <c r="Z85" s="358"/>
      <c r="AA85" s="358"/>
      <c r="AB85" s="358"/>
      <c r="AC85" s="358"/>
      <c r="AD85" s="358"/>
      <c r="AE85" s="359"/>
      <c r="AF85" s="322" t="s">
        <v>20</v>
      </c>
      <c r="AG85" s="323"/>
      <c r="AH85" s="324"/>
      <c r="AI85" s="322" t="s">
        <v>21</v>
      </c>
      <c r="AJ85" s="323"/>
      <c r="AK85" s="324"/>
      <c r="AL85" s="322" t="s">
        <v>35</v>
      </c>
      <c r="AM85" s="323"/>
      <c r="AN85" s="324"/>
      <c r="AO85" s="322" t="s">
        <v>22</v>
      </c>
      <c r="AP85" s="323"/>
      <c r="AQ85" s="323"/>
      <c r="AR85" s="324"/>
      <c r="AV85" s="1"/>
      <c r="AW85" s="1"/>
      <c r="AX85" s="1"/>
    </row>
    <row r="86" spans="1:50" ht="9" customHeight="1">
      <c r="A86" s="353"/>
      <c r="B86" s="326"/>
      <c r="C86" s="326"/>
      <c r="D86" s="326"/>
      <c r="E86" s="326"/>
      <c r="F86" s="326"/>
      <c r="G86" s="326"/>
      <c r="H86" s="326"/>
      <c r="I86" s="326"/>
      <c r="J86" s="354"/>
      <c r="K86" s="360"/>
      <c r="L86" s="360"/>
      <c r="M86" s="360"/>
      <c r="N86" s="360"/>
      <c r="O86" s="360"/>
      <c r="P86" s="360"/>
      <c r="Q86" s="361"/>
      <c r="R86" s="365"/>
      <c r="S86" s="360"/>
      <c r="T86" s="360"/>
      <c r="U86" s="360"/>
      <c r="V86" s="360"/>
      <c r="W86" s="360"/>
      <c r="X86" s="361"/>
      <c r="Y86" s="365"/>
      <c r="Z86" s="360"/>
      <c r="AA86" s="360"/>
      <c r="AB86" s="360"/>
      <c r="AC86" s="360"/>
      <c r="AD86" s="360"/>
      <c r="AE86" s="361"/>
      <c r="AF86" s="325"/>
      <c r="AG86" s="326"/>
      <c r="AH86" s="327"/>
      <c r="AI86" s="325"/>
      <c r="AJ86" s="326"/>
      <c r="AK86" s="327"/>
      <c r="AL86" s="325"/>
      <c r="AM86" s="326"/>
      <c r="AN86" s="327"/>
      <c r="AO86" s="325"/>
      <c r="AP86" s="326"/>
      <c r="AQ86" s="326"/>
      <c r="AR86" s="327"/>
      <c r="AV86" s="1"/>
      <c r="AW86" s="1"/>
      <c r="AX86" s="1"/>
    </row>
    <row r="87" spans="1:50" ht="9" customHeight="1" thickBot="1">
      <c r="A87" s="355"/>
      <c r="B87" s="356"/>
      <c r="C87" s="356"/>
      <c r="D87" s="356"/>
      <c r="E87" s="356"/>
      <c r="F87" s="356"/>
      <c r="G87" s="356"/>
      <c r="H87" s="356"/>
      <c r="I87" s="356"/>
      <c r="J87" s="357"/>
      <c r="K87" s="362"/>
      <c r="L87" s="362"/>
      <c r="M87" s="362"/>
      <c r="N87" s="362"/>
      <c r="O87" s="362"/>
      <c r="P87" s="362"/>
      <c r="Q87" s="363"/>
      <c r="R87" s="366"/>
      <c r="S87" s="362"/>
      <c r="T87" s="362"/>
      <c r="U87" s="362"/>
      <c r="V87" s="362"/>
      <c r="W87" s="362"/>
      <c r="X87" s="363"/>
      <c r="Y87" s="366"/>
      <c r="Z87" s="362"/>
      <c r="AA87" s="362"/>
      <c r="AB87" s="362"/>
      <c r="AC87" s="362"/>
      <c r="AD87" s="362"/>
      <c r="AE87" s="363"/>
      <c r="AF87" s="328"/>
      <c r="AG87" s="329"/>
      <c r="AH87" s="330"/>
      <c r="AI87" s="328"/>
      <c r="AJ87" s="329"/>
      <c r="AK87" s="330"/>
      <c r="AL87" s="328"/>
      <c r="AM87" s="329"/>
      <c r="AN87" s="330"/>
      <c r="AO87" s="328"/>
      <c r="AP87" s="329"/>
      <c r="AQ87" s="329"/>
      <c r="AR87" s="330"/>
      <c r="AV87" s="1"/>
      <c r="AW87" s="1"/>
      <c r="AX87" s="1"/>
    </row>
    <row r="88" spans="1:50" ht="9" customHeight="1">
      <c r="A88" s="325">
        <v>14</v>
      </c>
      <c r="B88" s="326"/>
      <c r="C88" s="327"/>
      <c r="D88" s="367" t="str">
        <f>トーナメント!G36</f>
        <v>上越</v>
      </c>
      <c r="E88" s="336"/>
      <c r="F88" s="336"/>
      <c r="G88" s="336"/>
      <c r="H88" s="336"/>
      <c r="I88" s="336"/>
      <c r="J88" s="337"/>
      <c r="K88" s="341"/>
      <c r="L88" s="342"/>
      <c r="M88" s="342"/>
      <c r="N88" s="342"/>
      <c r="O88" s="342"/>
      <c r="P88" s="342"/>
      <c r="Q88" s="343"/>
      <c r="R88" s="313" t="str">
        <f>IF(R91-V91=0,"×",IF(R91-V91&gt;0,"○","△"))</f>
        <v>○</v>
      </c>
      <c r="S88" s="314"/>
      <c r="T88" s="314"/>
      <c r="U88" s="314"/>
      <c r="V88" s="314"/>
      <c r="W88" s="314"/>
      <c r="X88" s="315"/>
      <c r="Y88" s="313" t="str">
        <f>IF(Y91-AC91=0,"×",IF(Y91-AC91&gt;0,"○","△"))</f>
        <v>△</v>
      </c>
      <c r="Z88" s="314"/>
      <c r="AA88" s="314"/>
      <c r="AB88" s="314"/>
      <c r="AC88" s="314"/>
      <c r="AD88" s="314"/>
      <c r="AE88" s="315"/>
      <c r="AF88" s="312">
        <f>COUNTIF(R88:AE90,"○")</f>
        <v>1</v>
      </c>
      <c r="AG88" s="312"/>
      <c r="AH88" s="312"/>
      <c r="AI88" s="312">
        <f>COUNTIF(R88:AE90,"△")</f>
        <v>1</v>
      </c>
      <c r="AJ88" s="312"/>
      <c r="AK88" s="312"/>
      <c r="AL88" s="312">
        <f>COUNTIF(R88:AE90,"×")</f>
        <v>0</v>
      </c>
      <c r="AM88" s="312"/>
      <c r="AN88" s="312"/>
      <c r="AO88" s="312">
        <v>2</v>
      </c>
      <c r="AP88" s="312"/>
      <c r="AQ88" s="312"/>
      <c r="AR88" s="312"/>
      <c r="AV88" s="1"/>
      <c r="AW88" s="1"/>
      <c r="AX88" s="1"/>
    </row>
    <row r="89" spans="1:50" ht="9" customHeight="1">
      <c r="A89" s="325"/>
      <c r="B89" s="326"/>
      <c r="C89" s="327"/>
      <c r="D89" s="335"/>
      <c r="E89" s="336"/>
      <c r="F89" s="336"/>
      <c r="G89" s="336"/>
      <c r="H89" s="336"/>
      <c r="I89" s="336"/>
      <c r="J89" s="337"/>
      <c r="K89" s="344"/>
      <c r="L89" s="345"/>
      <c r="M89" s="345"/>
      <c r="N89" s="345"/>
      <c r="O89" s="345"/>
      <c r="P89" s="345"/>
      <c r="Q89" s="346"/>
      <c r="R89" s="316"/>
      <c r="S89" s="317"/>
      <c r="T89" s="317"/>
      <c r="U89" s="317"/>
      <c r="V89" s="317"/>
      <c r="W89" s="317"/>
      <c r="X89" s="318"/>
      <c r="Y89" s="316"/>
      <c r="Z89" s="317"/>
      <c r="AA89" s="317"/>
      <c r="AB89" s="317"/>
      <c r="AC89" s="317"/>
      <c r="AD89" s="317"/>
      <c r="AE89" s="318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V89" s="1"/>
      <c r="AW89" s="1"/>
      <c r="AX89" s="1"/>
    </row>
    <row r="90" spans="1:50" ht="9" customHeight="1">
      <c r="A90" s="325"/>
      <c r="B90" s="326"/>
      <c r="C90" s="327"/>
      <c r="D90" s="335"/>
      <c r="E90" s="336"/>
      <c r="F90" s="336"/>
      <c r="G90" s="336"/>
      <c r="H90" s="336"/>
      <c r="I90" s="336"/>
      <c r="J90" s="337"/>
      <c r="K90" s="344"/>
      <c r="L90" s="345"/>
      <c r="M90" s="345"/>
      <c r="N90" s="345"/>
      <c r="O90" s="345"/>
      <c r="P90" s="345"/>
      <c r="Q90" s="346"/>
      <c r="R90" s="316"/>
      <c r="S90" s="317"/>
      <c r="T90" s="317"/>
      <c r="U90" s="317"/>
      <c r="V90" s="317"/>
      <c r="W90" s="317"/>
      <c r="X90" s="318"/>
      <c r="Y90" s="316"/>
      <c r="Z90" s="317"/>
      <c r="AA90" s="317"/>
      <c r="AB90" s="317"/>
      <c r="AC90" s="317"/>
      <c r="AD90" s="317"/>
      <c r="AE90" s="318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V90" s="1"/>
      <c r="AW90" s="1"/>
      <c r="AX90" s="1"/>
    </row>
    <row r="91" spans="1:50" ht="9" customHeight="1">
      <c r="A91" s="325"/>
      <c r="B91" s="326"/>
      <c r="C91" s="327"/>
      <c r="D91" s="335"/>
      <c r="E91" s="336"/>
      <c r="F91" s="336"/>
      <c r="G91" s="336"/>
      <c r="H91" s="336"/>
      <c r="I91" s="336"/>
      <c r="J91" s="337"/>
      <c r="K91" s="344"/>
      <c r="L91" s="345"/>
      <c r="M91" s="345"/>
      <c r="N91" s="345"/>
      <c r="O91" s="345"/>
      <c r="P91" s="345"/>
      <c r="Q91" s="346"/>
      <c r="R91" s="316">
        <v>4</v>
      </c>
      <c r="S91" s="317"/>
      <c r="T91" s="317"/>
      <c r="U91" s="317" t="s">
        <v>36</v>
      </c>
      <c r="V91" s="317">
        <v>1</v>
      </c>
      <c r="W91" s="317"/>
      <c r="X91" s="318"/>
      <c r="Y91" s="316">
        <v>2</v>
      </c>
      <c r="Z91" s="317"/>
      <c r="AA91" s="317"/>
      <c r="AB91" s="317" t="s">
        <v>36</v>
      </c>
      <c r="AC91" s="317">
        <v>3</v>
      </c>
      <c r="AD91" s="317"/>
      <c r="AE91" s="318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V91" s="1"/>
      <c r="AW91" s="1"/>
      <c r="AX91" s="1"/>
    </row>
    <row r="92" spans="1:50" ht="9" customHeight="1">
      <c r="A92" s="328"/>
      <c r="B92" s="329"/>
      <c r="C92" s="330"/>
      <c r="D92" s="338"/>
      <c r="E92" s="339"/>
      <c r="F92" s="339"/>
      <c r="G92" s="339"/>
      <c r="H92" s="339"/>
      <c r="I92" s="339"/>
      <c r="J92" s="340"/>
      <c r="K92" s="347"/>
      <c r="L92" s="348"/>
      <c r="M92" s="348"/>
      <c r="N92" s="348"/>
      <c r="O92" s="348"/>
      <c r="P92" s="348"/>
      <c r="Q92" s="349"/>
      <c r="R92" s="319"/>
      <c r="S92" s="320"/>
      <c r="T92" s="320"/>
      <c r="U92" s="320"/>
      <c r="V92" s="320"/>
      <c r="W92" s="320"/>
      <c r="X92" s="321"/>
      <c r="Y92" s="319"/>
      <c r="Z92" s="320"/>
      <c r="AA92" s="320"/>
      <c r="AB92" s="320"/>
      <c r="AC92" s="320"/>
      <c r="AD92" s="320"/>
      <c r="AE92" s="321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V92" s="1"/>
      <c r="AW92" s="1"/>
      <c r="AX92" s="1"/>
    </row>
    <row r="93" spans="1:50" ht="9" customHeight="1">
      <c r="A93" s="322">
        <v>15</v>
      </c>
      <c r="B93" s="323"/>
      <c r="C93" s="324"/>
      <c r="D93" s="396" t="str">
        <f>トーナメント!G38</f>
        <v>荒川</v>
      </c>
      <c r="E93" s="333"/>
      <c r="F93" s="333"/>
      <c r="G93" s="333"/>
      <c r="H93" s="333"/>
      <c r="I93" s="333"/>
      <c r="J93" s="334"/>
      <c r="K93" s="313" t="str">
        <f>IF(K96-O96=0,"×",IF(K96-O96&gt;0,"○","△"))</f>
        <v>△</v>
      </c>
      <c r="L93" s="314"/>
      <c r="M93" s="314"/>
      <c r="N93" s="314"/>
      <c r="O93" s="314"/>
      <c r="P93" s="314"/>
      <c r="Q93" s="315"/>
      <c r="R93" s="341"/>
      <c r="S93" s="342"/>
      <c r="T93" s="342"/>
      <c r="U93" s="342"/>
      <c r="V93" s="342"/>
      <c r="W93" s="342"/>
      <c r="X93" s="343"/>
      <c r="Y93" s="313" t="str">
        <f>IF(Y96-AC96=0,"×",IF(Y96-AC96&gt;0,"○","△"))</f>
        <v>△</v>
      </c>
      <c r="Z93" s="314"/>
      <c r="AA93" s="314"/>
      <c r="AB93" s="314"/>
      <c r="AC93" s="314"/>
      <c r="AD93" s="314"/>
      <c r="AE93" s="315"/>
      <c r="AF93" s="312">
        <f>COUNTIF(K93,"○")+COUNTIF(Y93,"○")</f>
        <v>0</v>
      </c>
      <c r="AG93" s="312"/>
      <c r="AH93" s="312"/>
      <c r="AI93" s="312">
        <f>COUNTIF(K93,"△")+COUNTIF(Y93,"△")</f>
        <v>2</v>
      </c>
      <c r="AJ93" s="312"/>
      <c r="AK93" s="312"/>
      <c r="AL93" s="312">
        <f>COUNTIF(K93,"×")+COUNTIF(Y93,"×")</f>
        <v>0</v>
      </c>
      <c r="AM93" s="312"/>
      <c r="AN93" s="312"/>
      <c r="AO93" s="312">
        <v>3</v>
      </c>
      <c r="AP93" s="312"/>
      <c r="AQ93" s="312"/>
      <c r="AR93" s="312"/>
      <c r="AV93" s="1"/>
      <c r="AW93" s="1"/>
      <c r="AX93" s="1"/>
    </row>
    <row r="94" spans="1:50" ht="9" customHeight="1">
      <c r="A94" s="325"/>
      <c r="B94" s="326"/>
      <c r="C94" s="327"/>
      <c r="D94" s="335"/>
      <c r="E94" s="336"/>
      <c r="F94" s="336"/>
      <c r="G94" s="336"/>
      <c r="H94" s="336"/>
      <c r="I94" s="336"/>
      <c r="J94" s="337"/>
      <c r="K94" s="316"/>
      <c r="L94" s="317"/>
      <c r="M94" s="317"/>
      <c r="N94" s="317"/>
      <c r="O94" s="317"/>
      <c r="P94" s="317"/>
      <c r="Q94" s="318"/>
      <c r="R94" s="344"/>
      <c r="S94" s="345"/>
      <c r="T94" s="345"/>
      <c r="U94" s="345"/>
      <c r="V94" s="345"/>
      <c r="W94" s="345"/>
      <c r="X94" s="346"/>
      <c r="Y94" s="316"/>
      <c r="Z94" s="317"/>
      <c r="AA94" s="317"/>
      <c r="AB94" s="317"/>
      <c r="AC94" s="317"/>
      <c r="AD94" s="317"/>
      <c r="AE94" s="318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V94" s="1"/>
      <c r="AW94" s="1"/>
      <c r="AX94" s="1"/>
    </row>
    <row r="95" spans="1:50" ht="9" customHeight="1">
      <c r="A95" s="325"/>
      <c r="B95" s="326"/>
      <c r="C95" s="327"/>
      <c r="D95" s="335"/>
      <c r="E95" s="336"/>
      <c r="F95" s="336"/>
      <c r="G95" s="336"/>
      <c r="H95" s="336"/>
      <c r="I95" s="336"/>
      <c r="J95" s="337"/>
      <c r="K95" s="316"/>
      <c r="L95" s="317"/>
      <c r="M95" s="317"/>
      <c r="N95" s="317"/>
      <c r="O95" s="317"/>
      <c r="P95" s="317"/>
      <c r="Q95" s="318"/>
      <c r="R95" s="344"/>
      <c r="S95" s="345"/>
      <c r="T95" s="345"/>
      <c r="U95" s="345"/>
      <c r="V95" s="345"/>
      <c r="W95" s="345"/>
      <c r="X95" s="346"/>
      <c r="Y95" s="316"/>
      <c r="Z95" s="317"/>
      <c r="AA95" s="317"/>
      <c r="AB95" s="317"/>
      <c r="AC95" s="317"/>
      <c r="AD95" s="317"/>
      <c r="AE95" s="318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V95" s="1"/>
      <c r="AW95" s="1"/>
      <c r="AX95" s="1"/>
    </row>
    <row r="96" spans="1:50" ht="9" customHeight="1">
      <c r="A96" s="325"/>
      <c r="B96" s="326"/>
      <c r="C96" s="327"/>
      <c r="D96" s="335"/>
      <c r="E96" s="336"/>
      <c r="F96" s="336"/>
      <c r="G96" s="336"/>
      <c r="H96" s="336"/>
      <c r="I96" s="336"/>
      <c r="J96" s="337"/>
      <c r="K96" s="316">
        <f>V91</f>
        <v>1</v>
      </c>
      <c r="L96" s="317"/>
      <c r="M96" s="317"/>
      <c r="N96" s="317" t="s">
        <v>36</v>
      </c>
      <c r="O96" s="317">
        <f>R91</f>
        <v>4</v>
      </c>
      <c r="P96" s="317"/>
      <c r="Q96" s="318"/>
      <c r="R96" s="344"/>
      <c r="S96" s="345"/>
      <c r="T96" s="345"/>
      <c r="U96" s="345"/>
      <c r="V96" s="345"/>
      <c r="W96" s="345"/>
      <c r="X96" s="346"/>
      <c r="Y96" s="316">
        <v>1</v>
      </c>
      <c r="Z96" s="317"/>
      <c r="AA96" s="317"/>
      <c r="AB96" s="317" t="s">
        <v>36</v>
      </c>
      <c r="AC96" s="317">
        <v>3</v>
      </c>
      <c r="AD96" s="317"/>
      <c r="AE96" s="318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V96" s="1"/>
      <c r="AW96" s="1"/>
      <c r="AX96" s="1"/>
    </row>
    <row r="97" spans="1:50" ht="9" customHeight="1">
      <c r="A97" s="328"/>
      <c r="B97" s="329"/>
      <c r="C97" s="330"/>
      <c r="D97" s="338"/>
      <c r="E97" s="339"/>
      <c r="F97" s="339"/>
      <c r="G97" s="339"/>
      <c r="H97" s="339"/>
      <c r="I97" s="339"/>
      <c r="J97" s="340"/>
      <c r="K97" s="319"/>
      <c r="L97" s="320"/>
      <c r="M97" s="320"/>
      <c r="N97" s="320"/>
      <c r="O97" s="320"/>
      <c r="P97" s="320"/>
      <c r="Q97" s="321"/>
      <c r="R97" s="347"/>
      <c r="S97" s="348"/>
      <c r="T97" s="348"/>
      <c r="U97" s="348"/>
      <c r="V97" s="348"/>
      <c r="W97" s="348"/>
      <c r="X97" s="349"/>
      <c r="Y97" s="319"/>
      <c r="Z97" s="320"/>
      <c r="AA97" s="320"/>
      <c r="AB97" s="320"/>
      <c r="AC97" s="320"/>
      <c r="AD97" s="320"/>
      <c r="AE97" s="321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2"/>
      <c r="AV97" s="1"/>
      <c r="AW97" s="1"/>
      <c r="AX97" s="1"/>
    </row>
    <row r="98" spans="1:50" ht="9" customHeight="1">
      <c r="A98" s="322">
        <v>16</v>
      </c>
      <c r="B98" s="323"/>
      <c r="C98" s="324"/>
      <c r="D98" s="332" t="str">
        <f>トーナメント!G40</f>
        <v>関川</v>
      </c>
      <c r="E98" s="333"/>
      <c r="F98" s="333"/>
      <c r="G98" s="333"/>
      <c r="H98" s="333"/>
      <c r="I98" s="333"/>
      <c r="J98" s="334"/>
      <c r="K98" s="313" t="str">
        <f>IF(K101-O101=0,"×",IF(K101-O101&gt;0,"○","△"))</f>
        <v>○</v>
      </c>
      <c r="L98" s="314"/>
      <c r="M98" s="314"/>
      <c r="N98" s="314"/>
      <c r="O98" s="314"/>
      <c r="P98" s="314"/>
      <c r="Q98" s="315"/>
      <c r="R98" s="313" t="str">
        <f>IF(R101-V101=0,"×",IF(R101-V101&gt;0,"○","△"))</f>
        <v>○</v>
      </c>
      <c r="S98" s="314"/>
      <c r="T98" s="314"/>
      <c r="U98" s="314"/>
      <c r="V98" s="314"/>
      <c r="W98" s="314"/>
      <c r="X98" s="315"/>
      <c r="Y98" s="341"/>
      <c r="Z98" s="342"/>
      <c r="AA98" s="342"/>
      <c r="AB98" s="342"/>
      <c r="AC98" s="342"/>
      <c r="AD98" s="342"/>
      <c r="AE98" s="343"/>
      <c r="AF98" s="312">
        <f>COUNTIF(K98:X100,"○")</f>
        <v>2</v>
      </c>
      <c r="AG98" s="312"/>
      <c r="AH98" s="312"/>
      <c r="AI98" s="312">
        <f>COUNTIF(K98,"△")+COUNTIF(R98,"△")</f>
        <v>0</v>
      </c>
      <c r="AJ98" s="312"/>
      <c r="AK98" s="312"/>
      <c r="AL98" s="312">
        <f>COUNTIF(K98:X100,"×")</f>
        <v>0</v>
      </c>
      <c r="AM98" s="312"/>
      <c r="AN98" s="312"/>
      <c r="AO98" s="312">
        <v>1</v>
      </c>
      <c r="AP98" s="312"/>
      <c r="AQ98" s="312"/>
      <c r="AR98" s="312"/>
      <c r="AV98" s="1"/>
      <c r="AW98" s="1"/>
      <c r="AX98" s="1"/>
    </row>
    <row r="99" spans="1:50" ht="9" customHeight="1">
      <c r="A99" s="325"/>
      <c r="B99" s="326"/>
      <c r="C99" s="327"/>
      <c r="D99" s="335"/>
      <c r="E99" s="336"/>
      <c r="F99" s="336"/>
      <c r="G99" s="336"/>
      <c r="H99" s="336"/>
      <c r="I99" s="336"/>
      <c r="J99" s="337"/>
      <c r="K99" s="316"/>
      <c r="L99" s="317"/>
      <c r="M99" s="317"/>
      <c r="N99" s="317"/>
      <c r="O99" s="317"/>
      <c r="P99" s="317"/>
      <c r="Q99" s="318"/>
      <c r="R99" s="316"/>
      <c r="S99" s="317"/>
      <c r="T99" s="317"/>
      <c r="U99" s="317"/>
      <c r="V99" s="317"/>
      <c r="W99" s="317"/>
      <c r="X99" s="318"/>
      <c r="Y99" s="344"/>
      <c r="Z99" s="345"/>
      <c r="AA99" s="345"/>
      <c r="AB99" s="345"/>
      <c r="AC99" s="345"/>
      <c r="AD99" s="345"/>
      <c r="AE99" s="346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V99" s="1"/>
      <c r="AW99" s="1"/>
      <c r="AX99" s="1"/>
    </row>
    <row r="100" spans="1:50" ht="9" customHeight="1">
      <c r="A100" s="325"/>
      <c r="B100" s="326"/>
      <c r="C100" s="327"/>
      <c r="D100" s="335"/>
      <c r="E100" s="336"/>
      <c r="F100" s="336"/>
      <c r="G100" s="336"/>
      <c r="H100" s="336"/>
      <c r="I100" s="336"/>
      <c r="J100" s="337"/>
      <c r="K100" s="316"/>
      <c r="L100" s="317"/>
      <c r="M100" s="317"/>
      <c r="N100" s="317"/>
      <c r="O100" s="317"/>
      <c r="P100" s="317"/>
      <c r="Q100" s="318"/>
      <c r="R100" s="316"/>
      <c r="S100" s="317"/>
      <c r="T100" s="317"/>
      <c r="U100" s="317"/>
      <c r="V100" s="317"/>
      <c r="W100" s="317"/>
      <c r="X100" s="318"/>
      <c r="Y100" s="344"/>
      <c r="Z100" s="345"/>
      <c r="AA100" s="345"/>
      <c r="AB100" s="345"/>
      <c r="AC100" s="345"/>
      <c r="AD100" s="345"/>
      <c r="AE100" s="346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2"/>
      <c r="AR100" s="312"/>
      <c r="AV100" s="1"/>
      <c r="AW100" s="1"/>
      <c r="AX100" s="1"/>
    </row>
    <row r="101" spans="1:50" ht="9" customHeight="1">
      <c r="A101" s="325"/>
      <c r="B101" s="326"/>
      <c r="C101" s="327"/>
      <c r="D101" s="335"/>
      <c r="E101" s="336"/>
      <c r="F101" s="336"/>
      <c r="G101" s="336"/>
      <c r="H101" s="336"/>
      <c r="I101" s="336"/>
      <c r="J101" s="337"/>
      <c r="K101" s="316">
        <f>AC91</f>
        <v>3</v>
      </c>
      <c r="L101" s="317"/>
      <c r="M101" s="317"/>
      <c r="N101" s="317" t="s">
        <v>36</v>
      </c>
      <c r="O101" s="317">
        <f>Y91</f>
        <v>2</v>
      </c>
      <c r="P101" s="317"/>
      <c r="Q101" s="318"/>
      <c r="R101" s="316">
        <f>AC96</f>
        <v>3</v>
      </c>
      <c r="S101" s="317"/>
      <c r="T101" s="317"/>
      <c r="U101" s="317" t="s">
        <v>36</v>
      </c>
      <c r="V101" s="317">
        <f>Y96</f>
        <v>1</v>
      </c>
      <c r="W101" s="317"/>
      <c r="X101" s="318"/>
      <c r="Y101" s="344"/>
      <c r="Z101" s="345"/>
      <c r="AA101" s="345"/>
      <c r="AB101" s="345"/>
      <c r="AC101" s="345"/>
      <c r="AD101" s="345"/>
      <c r="AE101" s="346"/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2"/>
      <c r="AP101" s="312"/>
      <c r="AQ101" s="312"/>
      <c r="AR101" s="312"/>
      <c r="AV101" s="1"/>
      <c r="AW101" s="1"/>
      <c r="AX101" s="1"/>
    </row>
    <row r="102" spans="1:50" ht="9" customHeight="1">
      <c r="A102" s="328"/>
      <c r="B102" s="329"/>
      <c r="C102" s="330"/>
      <c r="D102" s="338"/>
      <c r="E102" s="339"/>
      <c r="F102" s="339"/>
      <c r="G102" s="339"/>
      <c r="H102" s="339"/>
      <c r="I102" s="339"/>
      <c r="J102" s="340"/>
      <c r="K102" s="319"/>
      <c r="L102" s="320"/>
      <c r="M102" s="320"/>
      <c r="N102" s="320"/>
      <c r="O102" s="320"/>
      <c r="P102" s="320"/>
      <c r="Q102" s="321"/>
      <c r="R102" s="319"/>
      <c r="S102" s="320"/>
      <c r="T102" s="320"/>
      <c r="U102" s="320"/>
      <c r="V102" s="320"/>
      <c r="W102" s="320"/>
      <c r="X102" s="321"/>
      <c r="Y102" s="347"/>
      <c r="Z102" s="348"/>
      <c r="AA102" s="348"/>
      <c r="AB102" s="348"/>
      <c r="AC102" s="348"/>
      <c r="AD102" s="348"/>
      <c r="AE102" s="349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312"/>
      <c r="AQ102" s="312"/>
      <c r="AR102" s="312"/>
      <c r="AV102" s="1"/>
      <c r="AW102" s="1"/>
      <c r="AX102" s="1"/>
    </row>
    <row r="103" spans="48:50" ht="9" customHeight="1">
      <c r="AV103" s="1"/>
      <c r="AW103" s="1"/>
      <c r="AX103" s="1"/>
    </row>
    <row r="104" spans="48:50" ht="9" customHeight="1">
      <c r="AV104" s="1"/>
      <c r="AW104" s="1"/>
      <c r="AX104" s="1"/>
    </row>
    <row r="105" spans="48:50" ht="9" customHeight="1">
      <c r="AV105" s="1"/>
      <c r="AW105" s="1"/>
      <c r="AX105" s="1"/>
    </row>
    <row r="106" spans="48:50" ht="9" customHeight="1">
      <c r="AV106" s="1"/>
      <c r="AW106" s="1"/>
      <c r="AX106" s="1"/>
    </row>
    <row r="107" spans="48:50" ht="9" customHeight="1">
      <c r="AV107" s="1"/>
      <c r="AW107" s="1"/>
      <c r="AX107" s="1"/>
    </row>
    <row r="108" spans="48:50" ht="9" customHeight="1">
      <c r="AV108" s="1"/>
      <c r="AW108" s="1"/>
      <c r="AX108" s="1"/>
    </row>
    <row r="109" spans="48:50" ht="9" customHeight="1">
      <c r="AV109" s="1"/>
      <c r="AW109" s="1"/>
      <c r="AX109" s="1"/>
    </row>
    <row r="110" spans="48:50" ht="9" customHeight="1">
      <c r="AV110" s="1"/>
      <c r="AW110" s="1"/>
      <c r="AX110" s="1"/>
    </row>
    <row r="111" spans="48:50" ht="9" customHeight="1">
      <c r="AV111" s="1"/>
      <c r="AW111" s="1"/>
      <c r="AX111" s="1"/>
    </row>
    <row r="112" spans="48:50" ht="9" customHeight="1">
      <c r="AV112" s="1"/>
      <c r="AW112" s="1"/>
      <c r="AX112" s="1"/>
    </row>
    <row r="113" spans="48:50" ht="9" customHeight="1">
      <c r="AV113" s="1"/>
      <c r="AW113" s="1"/>
      <c r="AX113" s="1"/>
    </row>
    <row r="114" spans="48:50" ht="9" customHeight="1">
      <c r="AV114" s="1"/>
      <c r="AW114" s="1"/>
      <c r="AX114" s="1"/>
    </row>
    <row r="115" spans="48:50" ht="9" customHeight="1">
      <c r="AV115" s="1"/>
      <c r="AW115" s="1"/>
      <c r="AX115" s="1"/>
    </row>
    <row r="116" spans="48:50" ht="9" customHeight="1">
      <c r="AV116" s="1"/>
      <c r="AW116" s="1"/>
      <c r="AX116" s="1"/>
    </row>
    <row r="117" spans="48:50" ht="9" customHeight="1">
      <c r="AV117" s="1"/>
      <c r="AW117" s="1"/>
      <c r="AX117" s="1"/>
    </row>
    <row r="118" spans="48:50" ht="9" customHeight="1">
      <c r="AV118" s="1"/>
      <c r="AW118" s="1"/>
      <c r="AX118" s="1"/>
    </row>
    <row r="119" spans="48:50" ht="9" customHeight="1">
      <c r="AV119" s="1"/>
      <c r="AW119" s="1"/>
      <c r="AX119" s="1"/>
    </row>
    <row r="120" spans="48:50" ht="9" customHeight="1">
      <c r="AV120" s="1"/>
      <c r="AW120" s="1"/>
      <c r="AX120" s="1"/>
    </row>
    <row r="121" spans="48:50" ht="9" customHeight="1">
      <c r="AV121" s="1"/>
      <c r="AW121" s="1"/>
      <c r="AX121" s="1"/>
    </row>
    <row r="122" spans="48:50" ht="9" customHeight="1">
      <c r="AV122" s="1"/>
      <c r="AW122" s="1"/>
      <c r="AX122" s="1"/>
    </row>
    <row r="123" spans="48:50" ht="9" customHeight="1">
      <c r="AV123" s="1"/>
      <c r="AW123" s="1"/>
      <c r="AX123" s="1"/>
    </row>
    <row r="124" spans="48:50" ht="9" customHeight="1">
      <c r="AV124" s="1"/>
      <c r="AW124" s="1"/>
      <c r="AX124" s="1"/>
    </row>
    <row r="125" spans="1:50" ht="9" customHeight="1">
      <c r="A125" s="4"/>
      <c r="B125" s="4"/>
      <c r="C125" s="4"/>
      <c r="D125" s="4"/>
      <c r="E125" s="4"/>
      <c r="F125" s="4"/>
      <c r="G125" s="4"/>
      <c r="H125" s="4"/>
      <c r="AV125" s="1"/>
      <c r="AW125" s="1"/>
      <c r="AX125" s="1"/>
    </row>
    <row r="126" spans="48:50" ht="9" customHeight="1">
      <c r="AV126" s="1"/>
      <c r="AW126" s="1"/>
      <c r="AX126" s="1"/>
    </row>
    <row r="127" spans="48:50" ht="9" customHeight="1">
      <c r="AV127" s="1"/>
      <c r="AW127" s="1"/>
      <c r="AX127" s="1"/>
    </row>
    <row r="128" spans="48:50" ht="9" customHeight="1">
      <c r="AV128" s="1"/>
      <c r="AW128" s="1"/>
      <c r="AX128" s="1"/>
    </row>
    <row r="129" spans="48:50" ht="9" customHeight="1">
      <c r="AV129" s="1"/>
      <c r="AW129" s="1"/>
      <c r="AX129" s="1"/>
    </row>
    <row r="130" spans="48:50" ht="9" customHeight="1">
      <c r="AV130" s="1"/>
      <c r="AW130" s="1"/>
      <c r="AX130" s="1"/>
    </row>
    <row r="131" spans="48:50" ht="9" customHeight="1">
      <c r="AV131" s="1"/>
      <c r="AW131" s="1"/>
      <c r="AX131" s="1"/>
    </row>
    <row r="132" spans="48:50" ht="9" customHeight="1">
      <c r="AV132" s="1"/>
      <c r="AW132" s="1"/>
      <c r="AX132" s="1"/>
    </row>
    <row r="133" spans="48:50" ht="9" customHeight="1">
      <c r="AV133" s="1"/>
      <c r="AW133" s="1"/>
      <c r="AX133" s="1"/>
    </row>
    <row r="134" spans="48:50" ht="9" customHeight="1">
      <c r="AV134" s="1"/>
      <c r="AW134" s="1"/>
      <c r="AX134" s="1"/>
    </row>
    <row r="135" spans="48:50" ht="9" customHeight="1">
      <c r="AV135" s="1"/>
      <c r="AW135" s="1"/>
      <c r="AX135" s="1"/>
    </row>
    <row r="136" spans="48:50" ht="9" customHeight="1">
      <c r="AV136" s="1"/>
      <c r="AW136" s="1"/>
      <c r="AX136" s="1"/>
    </row>
    <row r="137" spans="48:50" ht="9" customHeight="1">
      <c r="AV137" s="1"/>
      <c r="AW137" s="1"/>
      <c r="AX137" s="1"/>
    </row>
    <row r="138" spans="48:50" ht="9" customHeight="1">
      <c r="AV138" s="1"/>
      <c r="AW138" s="1"/>
      <c r="AX138" s="1"/>
    </row>
    <row r="139" spans="48:50" ht="9" customHeight="1">
      <c r="AV139" s="1"/>
      <c r="AW139" s="1"/>
      <c r="AX139" s="1"/>
    </row>
    <row r="140" spans="48:50" ht="9" customHeight="1">
      <c r="AV140" s="1"/>
      <c r="AW140" s="1"/>
      <c r="AX140" s="1"/>
    </row>
    <row r="141" spans="48:50" ht="9" customHeight="1">
      <c r="AV141" s="1"/>
      <c r="AW141" s="1"/>
      <c r="AX141" s="1"/>
    </row>
    <row r="142" spans="48:50" ht="9" customHeight="1">
      <c r="AV142" s="1"/>
      <c r="AW142" s="1"/>
      <c r="AX142" s="1"/>
    </row>
    <row r="143" spans="48:50" ht="9" customHeight="1">
      <c r="AV143" s="1"/>
      <c r="AW143" s="1"/>
      <c r="AX143" s="1"/>
    </row>
    <row r="144" spans="48:50" ht="9" customHeight="1">
      <c r="AV144" s="1"/>
      <c r="AW144" s="1"/>
      <c r="AX144" s="1"/>
    </row>
    <row r="145" spans="48:50" ht="9" customHeight="1">
      <c r="AV145" s="1"/>
      <c r="AW145" s="1"/>
      <c r="AX145" s="1"/>
    </row>
    <row r="146" spans="48:50" ht="9" customHeight="1">
      <c r="AV146" s="1"/>
      <c r="AW146" s="1"/>
      <c r="AX146" s="1"/>
    </row>
    <row r="147" spans="48:50" ht="9" customHeight="1">
      <c r="AV147" s="1"/>
      <c r="AW147" s="1"/>
      <c r="AX147" s="1"/>
    </row>
    <row r="148" spans="48:50" ht="9" customHeight="1">
      <c r="AV148" s="1"/>
      <c r="AW148" s="1"/>
      <c r="AX148" s="1"/>
    </row>
    <row r="149" spans="48:50" ht="9" customHeight="1">
      <c r="AV149" s="1"/>
      <c r="AW149" s="1"/>
      <c r="AX149" s="1"/>
    </row>
    <row r="150" spans="48:50" ht="9" customHeight="1">
      <c r="AV150" s="1"/>
      <c r="AW150" s="1"/>
      <c r="AX150" s="1"/>
    </row>
    <row r="151" spans="48:50" ht="9" customHeight="1">
      <c r="AV151" s="1"/>
      <c r="AW151" s="1"/>
      <c r="AX151" s="1"/>
    </row>
    <row r="152" spans="48:50" ht="9" customHeight="1">
      <c r="AV152" s="1"/>
      <c r="AW152" s="1"/>
      <c r="AX152" s="1"/>
    </row>
    <row r="153" spans="48:50" ht="9" customHeight="1">
      <c r="AV153" s="1"/>
      <c r="AW153" s="1"/>
      <c r="AX153" s="1"/>
    </row>
    <row r="154" spans="48:50" ht="9" customHeight="1">
      <c r="AV154" s="1"/>
      <c r="AW154" s="1"/>
      <c r="AX154" s="1"/>
    </row>
    <row r="155" spans="48:50" ht="9" customHeight="1">
      <c r="AV155" s="1"/>
      <c r="AW155" s="1"/>
      <c r="AX155" s="1"/>
    </row>
    <row r="156" spans="48:50" ht="9" customHeight="1">
      <c r="AV156" s="1"/>
      <c r="AW156" s="1"/>
      <c r="AX156" s="1"/>
    </row>
    <row r="157" spans="48:50" ht="9" customHeight="1">
      <c r="AV157" s="1"/>
      <c r="AW157" s="1"/>
      <c r="AX157" s="1"/>
    </row>
    <row r="158" spans="48:50" ht="9" customHeight="1">
      <c r="AV158" s="1"/>
      <c r="AW158" s="1"/>
      <c r="AX158" s="1"/>
    </row>
    <row r="159" spans="48:50" ht="9" customHeight="1">
      <c r="AV159" s="1"/>
      <c r="AW159" s="1"/>
      <c r="AX159" s="1"/>
    </row>
    <row r="160" spans="48:50" ht="9" customHeight="1">
      <c r="AV160" s="1"/>
      <c r="AW160" s="1"/>
      <c r="AX160" s="1"/>
    </row>
    <row r="161" spans="48:50" ht="9" customHeight="1">
      <c r="AV161" s="1"/>
      <c r="AW161" s="1"/>
      <c r="AX161" s="1"/>
    </row>
    <row r="162" spans="48:50" ht="9" customHeight="1">
      <c r="AV162" s="1"/>
      <c r="AW162" s="1"/>
      <c r="AX162" s="1"/>
    </row>
    <row r="163" spans="48:50" ht="9" customHeight="1">
      <c r="AV163" s="1"/>
      <c r="AW163" s="1"/>
      <c r="AX163" s="1"/>
    </row>
    <row r="164" spans="48:50" ht="9" customHeight="1">
      <c r="AV164" s="1"/>
      <c r="AW164" s="1"/>
      <c r="AX164" s="1"/>
    </row>
    <row r="165" spans="48:50" ht="9" customHeight="1">
      <c r="AV165" s="1"/>
      <c r="AW165" s="1"/>
      <c r="AX165" s="1"/>
    </row>
    <row r="166" spans="48:50" ht="9" customHeight="1">
      <c r="AV166" s="1"/>
      <c r="AW166" s="1"/>
      <c r="AX166" s="1"/>
    </row>
    <row r="167" spans="48:50" ht="9" customHeight="1">
      <c r="AV167" s="1"/>
      <c r="AW167" s="1"/>
      <c r="AX167" s="1"/>
    </row>
    <row r="168" spans="48:50" ht="9" customHeight="1">
      <c r="AV168" s="1"/>
      <c r="AW168" s="1"/>
      <c r="AX168" s="1"/>
    </row>
    <row r="169" spans="48:50" ht="9" customHeight="1">
      <c r="AV169" s="1"/>
      <c r="AW169" s="1"/>
      <c r="AX169" s="1"/>
    </row>
    <row r="170" spans="48:50" ht="9" customHeight="1">
      <c r="AV170" s="1"/>
      <c r="AW170" s="1"/>
      <c r="AX170" s="1"/>
    </row>
    <row r="171" spans="48:50" ht="9" customHeight="1">
      <c r="AV171" s="1"/>
      <c r="AW171" s="1"/>
      <c r="AX171" s="1"/>
    </row>
    <row r="172" spans="48:50" ht="9" customHeight="1">
      <c r="AV172" s="1"/>
      <c r="AW172" s="1"/>
      <c r="AX172" s="1"/>
    </row>
    <row r="173" spans="48:50" ht="9" customHeight="1">
      <c r="AV173" s="1"/>
      <c r="AW173" s="1"/>
      <c r="AX173" s="1"/>
    </row>
    <row r="174" spans="48:50" ht="9" customHeight="1">
      <c r="AV174" s="1"/>
      <c r="AW174" s="1"/>
      <c r="AX174" s="1"/>
    </row>
    <row r="175" spans="48:50" ht="9" customHeight="1">
      <c r="AV175" s="1"/>
      <c r="AW175" s="1"/>
      <c r="AX175" s="1"/>
    </row>
    <row r="176" spans="48:50" ht="9" customHeight="1">
      <c r="AV176" s="1"/>
      <c r="AW176" s="1"/>
      <c r="AX176" s="1"/>
    </row>
    <row r="177" spans="48:50" ht="9" customHeight="1">
      <c r="AV177" s="1"/>
      <c r="AW177" s="1"/>
      <c r="AX177" s="1"/>
    </row>
    <row r="178" spans="48:50" ht="9" customHeight="1">
      <c r="AV178" s="1"/>
      <c r="AW178" s="1"/>
      <c r="AX178" s="1"/>
    </row>
    <row r="179" spans="48:50" ht="9" customHeight="1">
      <c r="AV179" s="1"/>
      <c r="AW179" s="1"/>
      <c r="AX179" s="1"/>
    </row>
    <row r="180" spans="48:50" ht="9" customHeight="1">
      <c r="AV180" s="1"/>
      <c r="AW180" s="1"/>
      <c r="AX180" s="1"/>
    </row>
    <row r="181" spans="48:50" ht="9" customHeight="1">
      <c r="AV181" s="1"/>
      <c r="AW181" s="1"/>
      <c r="AX181" s="1"/>
    </row>
    <row r="182" spans="48:50" ht="9" customHeight="1">
      <c r="AV182" s="1"/>
      <c r="AW182" s="1"/>
      <c r="AX182" s="1"/>
    </row>
    <row r="183" spans="48:50" ht="9" customHeight="1">
      <c r="AV183" s="1"/>
      <c r="AW183" s="1"/>
      <c r="AX183" s="1"/>
    </row>
    <row r="184" spans="48:50" ht="9" customHeight="1">
      <c r="AV184" s="1"/>
      <c r="AW184" s="1"/>
      <c r="AX184" s="1"/>
    </row>
    <row r="185" spans="48:50" ht="9" customHeight="1">
      <c r="AV185" s="1"/>
      <c r="AW185" s="1"/>
      <c r="AX185" s="1"/>
    </row>
    <row r="186" spans="48:50" ht="9" customHeight="1">
      <c r="AV186" s="1"/>
      <c r="AW186" s="1"/>
      <c r="AX186" s="1"/>
    </row>
    <row r="187" spans="48:50" ht="9" customHeight="1">
      <c r="AV187" s="1"/>
      <c r="AW187" s="1"/>
      <c r="AX187" s="1"/>
    </row>
    <row r="188" spans="48:50" ht="9" customHeight="1">
      <c r="AV188" s="1"/>
      <c r="AW188" s="1"/>
      <c r="AX188" s="1"/>
    </row>
    <row r="189" spans="48:50" ht="9" customHeight="1">
      <c r="AV189" s="1"/>
      <c r="AW189" s="1"/>
      <c r="AX189" s="1"/>
    </row>
    <row r="190" spans="48:50" ht="9" customHeight="1">
      <c r="AV190" s="1"/>
      <c r="AW190" s="1"/>
      <c r="AX190" s="1"/>
    </row>
    <row r="191" spans="48:50" ht="9" customHeight="1">
      <c r="AV191" s="1"/>
      <c r="AW191" s="1"/>
      <c r="AX191" s="1"/>
    </row>
    <row r="192" spans="48:50" ht="9" customHeight="1">
      <c r="AV192" s="1"/>
      <c r="AW192" s="1"/>
      <c r="AX192" s="1"/>
    </row>
    <row r="193" spans="48:50" ht="9" customHeight="1">
      <c r="AV193" s="1"/>
      <c r="AW193" s="1"/>
      <c r="AX193" s="1"/>
    </row>
    <row r="194" spans="48:50" ht="9" customHeight="1">
      <c r="AV194" s="1"/>
      <c r="AW194" s="1"/>
      <c r="AX194" s="1"/>
    </row>
    <row r="195" spans="48:50" ht="9" customHeight="1">
      <c r="AV195" s="1"/>
      <c r="AW195" s="1"/>
      <c r="AX195" s="1"/>
    </row>
    <row r="196" spans="48:50" ht="9" customHeight="1">
      <c r="AV196" s="1"/>
      <c r="AW196" s="1"/>
      <c r="AX196" s="1"/>
    </row>
    <row r="197" spans="48:50" ht="9" customHeight="1">
      <c r="AV197" s="1"/>
      <c r="AW197" s="1"/>
      <c r="AX197" s="1"/>
    </row>
    <row r="198" spans="48:50" ht="9" customHeight="1">
      <c r="AV198" s="1"/>
      <c r="AW198" s="1"/>
      <c r="AX198" s="1"/>
    </row>
    <row r="199" spans="48:50" ht="9" customHeight="1">
      <c r="AV199" s="1"/>
      <c r="AW199" s="1"/>
      <c r="AX199" s="1"/>
    </row>
    <row r="200" spans="48:50" ht="9" customHeight="1">
      <c r="AV200" s="1"/>
      <c r="AW200" s="1"/>
      <c r="AX200" s="1"/>
    </row>
    <row r="201" spans="48:50" ht="9" customHeight="1">
      <c r="AV201" s="1"/>
      <c r="AW201" s="1"/>
      <c r="AX201" s="1"/>
    </row>
    <row r="202" spans="48:50" ht="9" customHeight="1">
      <c r="AV202" s="1"/>
      <c r="AW202" s="1"/>
      <c r="AX202" s="1"/>
    </row>
    <row r="203" spans="48:50" ht="9" customHeight="1">
      <c r="AV203" s="1"/>
      <c r="AW203" s="1"/>
      <c r="AX203" s="1"/>
    </row>
    <row r="204" spans="48:50" ht="9" customHeight="1">
      <c r="AV204" s="1"/>
      <c r="AW204" s="1"/>
      <c r="AX204" s="1"/>
    </row>
    <row r="205" spans="48:50" ht="9" customHeight="1">
      <c r="AV205" s="1"/>
      <c r="AW205" s="1"/>
      <c r="AX205" s="1"/>
    </row>
    <row r="206" spans="48:50" ht="9" customHeight="1">
      <c r="AV206" s="1"/>
      <c r="AW206" s="1"/>
      <c r="AX206" s="1"/>
    </row>
    <row r="207" spans="48:50" ht="9" customHeight="1">
      <c r="AV207" s="1"/>
      <c r="AW207" s="1"/>
      <c r="AX207" s="1"/>
    </row>
    <row r="208" spans="48:50" ht="9" customHeight="1">
      <c r="AV208" s="1"/>
      <c r="AW208" s="1"/>
      <c r="AX208" s="1"/>
    </row>
    <row r="209" spans="48:50" ht="9" customHeight="1">
      <c r="AV209" s="1"/>
      <c r="AW209" s="1"/>
      <c r="AX209" s="1"/>
    </row>
    <row r="210" spans="48:50" ht="9" customHeight="1">
      <c r="AV210" s="1"/>
      <c r="AW210" s="1"/>
      <c r="AX210" s="1"/>
    </row>
    <row r="211" spans="48:50" ht="9" customHeight="1">
      <c r="AV211" s="1"/>
      <c r="AW211" s="1"/>
      <c r="AX211" s="1"/>
    </row>
    <row r="212" spans="48:50" ht="9" customHeight="1">
      <c r="AV212" s="1"/>
      <c r="AW212" s="1"/>
      <c r="AX212" s="1"/>
    </row>
    <row r="213" spans="48:50" ht="9" customHeight="1">
      <c r="AV213" s="1"/>
      <c r="AW213" s="1"/>
      <c r="AX213" s="1"/>
    </row>
    <row r="214" spans="48:50" ht="9" customHeight="1">
      <c r="AV214" s="1"/>
      <c r="AW214" s="1"/>
      <c r="AX214" s="1"/>
    </row>
    <row r="215" spans="48:50" ht="9" customHeight="1">
      <c r="AV215" s="1"/>
      <c r="AW215" s="1"/>
      <c r="AX215" s="1"/>
    </row>
    <row r="216" spans="48:50" ht="9" customHeight="1">
      <c r="AV216" s="1"/>
      <c r="AW216" s="1"/>
      <c r="AX216" s="1"/>
    </row>
    <row r="217" spans="48:50" ht="9" customHeight="1">
      <c r="AV217" s="1"/>
      <c r="AW217" s="1"/>
      <c r="AX217" s="1"/>
    </row>
    <row r="218" spans="48:50" ht="9" customHeight="1">
      <c r="AV218" s="1"/>
      <c r="AW218" s="1"/>
      <c r="AX218" s="1"/>
    </row>
    <row r="219" spans="48:50" ht="9" customHeight="1">
      <c r="AV219" s="1"/>
      <c r="AW219" s="1"/>
      <c r="AX219" s="1"/>
    </row>
    <row r="220" spans="48:50" ht="9" customHeight="1">
      <c r="AV220" s="1"/>
      <c r="AW220" s="1"/>
      <c r="AX220" s="1"/>
    </row>
    <row r="221" spans="48:50" ht="9" customHeight="1">
      <c r="AV221" s="1"/>
      <c r="AW221" s="1"/>
      <c r="AX221" s="1"/>
    </row>
    <row r="222" spans="48:50" ht="9" customHeight="1">
      <c r="AV222" s="1"/>
      <c r="AW222" s="1"/>
      <c r="AX222" s="1"/>
    </row>
    <row r="223" spans="48:50" ht="9" customHeight="1">
      <c r="AV223" s="1"/>
      <c r="AW223" s="1"/>
      <c r="AX223" s="1"/>
    </row>
    <row r="224" spans="48:50" ht="9" customHeight="1">
      <c r="AV224" s="1"/>
      <c r="AW224" s="1"/>
      <c r="AX224" s="1"/>
    </row>
    <row r="225" spans="48:50" ht="9" customHeight="1">
      <c r="AV225" s="1"/>
      <c r="AW225" s="1"/>
      <c r="AX225" s="1"/>
    </row>
    <row r="226" spans="48:50" ht="9" customHeight="1">
      <c r="AV226" s="1"/>
      <c r="AW226" s="1"/>
      <c r="AX226" s="1"/>
    </row>
    <row r="227" spans="48:50" ht="9" customHeight="1">
      <c r="AV227" s="1"/>
      <c r="AW227" s="1"/>
      <c r="AX227" s="1"/>
    </row>
    <row r="228" spans="48:50" ht="9" customHeight="1">
      <c r="AV228" s="1"/>
      <c r="AW228" s="1"/>
      <c r="AX228" s="1"/>
    </row>
    <row r="229" spans="48:50" ht="9" customHeight="1">
      <c r="AV229" s="1"/>
      <c r="AW229" s="1"/>
      <c r="AX229" s="1"/>
    </row>
    <row r="230" spans="48:50" ht="9" customHeight="1">
      <c r="AV230" s="1"/>
      <c r="AW230" s="1"/>
      <c r="AX230" s="1"/>
    </row>
    <row r="231" spans="48:50" ht="9" customHeight="1">
      <c r="AV231" s="1"/>
      <c r="AW231" s="1"/>
      <c r="AX231" s="1"/>
    </row>
    <row r="232" spans="48:50" ht="9" customHeight="1">
      <c r="AV232" s="1"/>
      <c r="AW232" s="1"/>
      <c r="AX232" s="1"/>
    </row>
    <row r="233" spans="48:50" ht="9" customHeight="1">
      <c r="AV233" s="1"/>
      <c r="AW233" s="1"/>
      <c r="AX233" s="1"/>
    </row>
    <row r="234" spans="48:50" ht="9" customHeight="1">
      <c r="AV234" s="1"/>
      <c r="AW234" s="1"/>
      <c r="AX234" s="1"/>
    </row>
    <row r="235" spans="48:50" ht="9" customHeight="1">
      <c r="AV235" s="1"/>
      <c r="AW235" s="1"/>
      <c r="AX235" s="1"/>
    </row>
    <row r="236" spans="48:50" ht="9" customHeight="1">
      <c r="AV236" s="1"/>
      <c r="AW236" s="1"/>
      <c r="AX236" s="1"/>
    </row>
    <row r="237" spans="48:50" ht="9" customHeight="1">
      <c r="AV237" s="1"/>
      <c r="AW237" s="1"/>
      <c r="AX237" s="1"/>
    </row>
    <row r="238" spans="48:50" ht="9" customHeight="1">
      <c r="AV238" s="1"/>
      <c r="AW238" s="1"/>
      <c r="AX238" s="1"/>
    </row>
    <row r="239" spans="48:50" ht="9" customHeight="1">
      <c r="AV239" s="1"/>
      <c r="AW239" s="1"/>
      <c r="AX239" s="1"/>
    </row>
    <row r="240" spans="48:50" ht="9" customHeight="1">
      <c r="AV240" s="1"/>
      <c r="AW240" s="1"/>
      <c r="AX240" s="1"/>
    </row>
    <row r="241" spans="48:50" ht="9" customHeight="1">
      <c r="AV241" s="1"/>
      <c r="AW241" s="1"/>
      <c r="AX241" s="1"/>
    </row>
    <row r="242" spans="48:50" ht="9" customHeight="1">
      <c r="AV242" s="1"/>
      <c r="AW242" s="1"/>
      <c r="AX242" s="1"/>
    </row>
    <row r="243" spans="48:50" ht="9" customHeight="1">
      <c r="AV243" s="1"/>
      <c r="AW243" s="1"/>
      <c r="AX243" s="1"/>
    </row>
    <row r="244" spans="48:50" ht="9" customHeight="1">
      <c r="AV244" s="1"/>
      <c r="AW244" s="1"/>
      <c r="AX244" s="1"/>
    </row>
    <row r="245" spans="48:50" ht="9" customHeight="1">
      <c r="AV245" s="1"/>
      <c r="AW245" s="1"/>
      <c r="AX245" s="1"/>
    </row>
    <row r="246" spans="48:50" ht="9" customHeight="1">
      <c r="AV246" s="1"/>
      <c r="AW246" s="1"/>
      <c r="AX246" s="1"/>
    </row>
    <row r="247" spans="1:50" ht="9" customHeight="1">
      <c r="A247" s="4"/>
      <c r="B247" s="4"/>
      <c r="C247" s="4"/>
      <c r="D247" s="4"/>
      <c r="E247" s="4"/>
      <c r="F247" s="4"/>
      <c r="G247" s="4"/>
      <c r="H247" s="4"/>
      <c r="AV247" s="1"/>
      <c r="AW247" s="1"/>
      <c r="AX247" s="1"/>
    </row>
    <row r="248" spans="1:50" ht="9" customHeight="1">
      <c r="A248" s="4"/>
      <c r="B248" s="4"/>
      <c r="C248" s="4"/>
      <c r="D248" s="4"/>
      <c r="E248" s="4"/>
      <c r="F248" s="4"/>
      <c r="G248" s="4"/>
      <c r="H248" s="4"/>
      <c r="AV248" s="1"/>
      <c r="AW248" s="1"/>
      <c r="AX248" s="1"/>
    </row>
    <row r="249" spans="1:50" ht="9" customHeight="1">
      <c r="A249" s="4"/>
      <c r="B249" s="4"/>
      <c r="C249" s="4"/>
      <c r="D249" s="4"/>
      <c r="E249" s="4"/>
      <c r="F249" s="4"/>
      <c r="G249" s="4"/>
      <c r="H249" s="4"/>
      <c r="AV249" s="1"/>
      <c r="AW249" s="1"/>
      <c r="AX249" s="1"/>
    </row>
    <row r="250" spans="1:50" ht="9" customHeight="1">
      <c r="A250" s="4"/>
      <c r="B250" s="4"/>
      <c r="C250" s="4"/>
      <c r="D250" s="4"/>
      <c r="E250" s="4"/>
      <c r="F250" s="4"/>
      <c r="G250" s="4"/>
      <c r="H250" s="4"/>
      <c r="AV250" s="1"/>
      <c r="AW250" s="1"/>
      <c r="AX250" s="1"/>
    </row>
    <row r="251" spans="1:50" ht="9" customHeight="1">
      <c r="A251" s="4"/>
      <c r="B251" s="4"/>
      <c r="C251" s="4"/>
      <c r="D251" s="4"/>
      <c r="E251" s="4"/>
      <c r="F251" s="4"/>
      <c r="G251" s="4"/>
      <c r="H251" s="4"/>
      <c r="AV251" s="1"/>
      <c r="AW251" s="1"/>
      <c r="AX251" s="1"/>
    </row>
    <row r="252" spans="1:50" ht="9" customHeight="1">
      <c r="A252" s="4"/>
      <c r="B252" s="4"/>
      <c r="C252" s="4"/>
      <c r="D252" s="4"/>
      <c r="E252" s="4"/>
      <c r="F252" s="4"/>
      <c r="G252" s="4"/>
      <c r="H252" s="4"/>
      <c r="AV252" s="1"/>
      <c r="AW252" s="1"/>
      <c r="AX252" s="1"/>
    </row>
    <row r="253" spans="1:50" ht="9" customHeight="1">
      <c r="A253" s="4"/>
      <c r="B253" s="4"/>
      <c r="C253" s="4"/>
      <c r="D253" s="4"/>
      <c r="E253" s="4"/>
      <c r="F253" s="4"/>
      <c r="G253" s="4"/>
      <c r="H253" s="4"/>
      <c r="AV253" s="1"/>
      <c r="AW253" s="1"/>
      <c r="AX253" s="1"/>
    </row>
    <row r="254" spans="1:50" ht="9" customHeight="1">
      <c r="A254" s="4"/>
      <c r="B254" s="4"/>
      <c r="C254" s="4"/>
      <c r="D254" s="4"/>
      <c r="E254" s="4"/>
      <c r="F254" s="4"/>
      <c r="G254" s="4"/>
      <c r="H254" s="4"/>
      <c r="AV254" s="1"/>
      <c r="AW254" s="1"/>
      <c r="AX254" s="1"/>
    </row>
    <row r="255" spans="1:50" ht="9" customHeight="1">
      <c r="A255" s="4"/>
      <c r="B255" s="4"/>
      <c r="C255" s="4"/>
      <c r="D255" s="4"/>
      <c r="E255" s="4"/>
      <c r="F255" s="4"/>
      <c r="G255" s="4"/>
      <c r="H255" s="4"/>
      <c r="AV255" s="1"/>
      <c r="AW255" s="1"/>
      <c r="AX255" s="1"/>
    </row>
    <row r="256" spans="1:50" ht="9" customHeight="1">
      <c r="A256" s="4"/>
      <c r="B256" s="4"/>
      <c r="C256" s="4"/>
      <c r="D256" s="4"/>
      <c r="E256" s="4"/>
      <c r="F256" s="4"/>
      <c r="G256" s="4"/>
      <c r="H256" s="4"/>
      <c r="AV256" s="1"/>
      <c r="AW256" s="1"/>
      <c r="AX256" s="1"/>
    </row>
    <row r="257" spans="1:50" ht="9" customHeight="1">
      <c r="A257" s="4"/>
      <c r="B257" s="4"/>
      <c r="C257" s="4"/>
      <c r="D257" s="4"/>
      <c r="E257" s="4"/>
      <c r="F257" s="4"/>
      <c r="G257" s="4"/>
      <c r="H257" s="4"/>
      <c r="AV257" s="1"/>
      <c r="AW257" s="1"/>
      <c r="AX257" s="1"/>
    </row>
    <row r="258" spans="1:50" ht="9" customHeight="1">
      <c r="A258" s="4"/>
      <c r="B258" s="4"/>
      <c r="C258" s="4"/>
      <c r="D258" s="4"/>
      <c r="E258" s="4"/>
      <c r="F258" s="4"/>
      <c r="G258" s="4"/>
      <c r="H258" s="4"/>
      <c r="AV258" s="1"/>
      <c r="AW258" s="1"/>
      <c r="AX258" s="1"/>
    </row>
    <row r="259" spans="1:50" ht="9" customHeight="1">
      <c r="A259" s="4"/>
      <c r="B259" s="4"/>
      <c r="C259" s="4"/>
      <c r="D259" s="4"/>
      <c r="E259" s="4"/>
      <c r="F259" s="4"/>
      <c r="G259" s="4"/>
      <c r="H259" s="4"/>
      <c r="AV259" s="1"/>
      <c r="AW259" s="1"/>
      <c r="AX259" s="1"/>
    </row>
    <row r="260" spans="1:50" ht="9" customHeight="1">
      <c r="A260" s="4"/>
      <c r="B260" s="4"/>
      <c r="C260" s="4"/>
      <c r="D260" s="4"/>
      <c r="E260" s="4"/>
      <c r="F260" s="4"/>
      <c r="G260" s="4"/>
      <c r="H260" s="4"/>
      <c r="AV260" s="1"/>
      <c r="AW260" s="1"/>
      <c r="AX260" s="1"/>
    </row>
    <row r="261" spans="1:50" ht="9" customHeight="1">
      <c r="A261" s="4"/>
      <c r="B261" s="4"/>
      <c r="C261" s="4"/>
      <c r="D261" s="4"/>
      <c r="E261" s="4"/>
      <c r="F261" s="4"/>
      <c r="G261" s="4"/>
      <c r="H261" s="4"/>
      <c r="AV261" s="1"/>
      <c r="AW261" s="1"/>
      <c r="AX261" s="1"/>
    </row>
    <row r="262" spans="1:50" ht="9" customHeight="1">
      <c r="A262" s="4"/>
      <c r="B262" s="4"/>
      <c r="C262" s="4"/>
      <c r="D262" s="4"/>
      <c r="E262" s="4"/>
      <c r="F262" s="4"/>
      <c r="G262" s="4"/>
      <c r="H262" s="4"/>
      <c r="AV262" s="1"/>
      <c r="AW262" s="1"/>
      <c r="AX262" s="1"/>
    </row>
    <row r="263" spans="1:50" ht="9" customHeight="1">
      <c r="A263" s="4"/>
      <c r="B263" s="4"/>
      <c r="C263" s="4"/>
      <c r="D263" s="4"/>
      <c r="E263" s="4"/>
      <c r="F263" s="4"/>
      <c r="G263" s="4"/>
      <c r="H263" s="4"/>
      <c r="AV263" s="1"/>
      <c r="AW263" s="1"/>
      <c r="AX263" s="1"/>
    </row>
    <row r="264" spans="1:50" ht="9" customHeight="1">
      <c r="A264" s="4"/>
      <c r="B264" s="4"/>
      <c r="C264" s="4"/>
      <c r="D264" s="4"/>
      <c r="E264" s="4"/>
      <c r="F264" s="4"/>
      <c r="G264" s="4"/>
      <c r="H264" s="4"/>
      <c r="AV264" s="1"/>
      <c r="AW264" s="1"/>
      <c r="AX264" s="1"/>
    </row>
    <row r="265" spans="1:50" ht="9" customHeight="1">
      <c r="A265" s="4"/>
      <c r="B265" s="4"/>
      <c r="C265" s="4"/>
      <c r="D265" s="4"/>
      <c r="E265" s="4"/>
      <c r="F265" s="4"/>
      <c r="G265" s="4"/>
      <c r="H265" s="4"/>
      <c r="AV265" s="1"/>
      <c r="AW265" s="1"/>
      <c r="AX265" s="1"/>
    </row>
    <row r="266" spans="1:50" ht="9" customHeight="1">
      <c r="A266" s="4"/>
      <c r="B266" s="4"/>
      <c r="C266" s="4"/>
      <c r="D266" s="4"/>
      <c r="E266" s="4"/>
      <c r="F266" s="4"/>
      <c r="G266" s="4"/>
      <c r="H266" s="4"/>
      <c r="AV266" s="1"/>
      <c r="AW266" s="1"/>
      <c r="AX266" s="1"/>
    </row>
    <row r="267" spans="1:50" ht="9" customHeight="1">
      <c r="A267" s="4"/>
      <c r="B267" s="4"/>
      <c r="C267" s="4"/>
      <c r="D267" s="4"/>
      <c r="E267" s="4"/>
      <c r="F267" s="4"/>
      <c r="G267" s="4"/>
      <c r="H267" s="4"/>
      <c r="AV267" s="1"/>
      <c r="AW267" s="1"/>
      <c r="AX267" s="1"/>
    </row>
    <row r="268" spans="1:50" ht="9" customHeight="1">
      <c r="A268" s="4"/>
      <c r="B268" s="4"/>
      <c r="C268" s="4"/>
      <c r="D268" s="4"/>
      <c r="E268" s="4"/>
      <c r="F268" s="4"/>
      <c r="G268" s="4"/>
      <c r="H268" s="4"/>
      <c r="AV268" s="1"/>
      <c r="AW268" s="1"/>
      <c r="AX268" s="1"/>
    </row>
    <row r="269" spans="1:50" ht="9" customHeight="1">
      <c r="A269" s="4"/>
      <c r="B269" s="4"/>
      <c r="C269" s="4"/>
      <c r="D269" s="4"/>
      <c r="E269" s="4"/>
      <c r="F269" s="4"/>
      <c r="G269" s="4"/>
      <c r="H269" s="4"/>
      <c r="AV269" s="1"/>
      <c r="AW269" s="1"/>
      <c r="AX269" s="1"/>
    </row>
    <row r="270" spans="48:50" ht="9" customHeight="1">
      <c r="AV270" s="1"/>
      <c r="AW270" s="1"/>
      <c r="AX270" s="1"/>
    </row>
    <row r="271" spans="48:50" ht="9" customHeight="1">
      <c r="AV271" s="1"/>
      <c r="AW271" s="1"/>
      <c r="AX271" s="1"/>
    </row>
    <row r="272" spans="48:50" ht="9" customHeight="1">
      <c r="AV272" s="1"/>
      <c r="AW272" s="1"/>
      <c r="AX272" s="1"/>
    </row>
    <row r="273" spans="48:50" ht="9" customHeight="1">
      <c r="AV273" s="1"/>
      <c r="AW273" s="1"/>
      <c r="AX273" s="1"/>
    </row>
    <row r="274" spans="48:50" ht="9" customHeight="1">
      <c r="AV274" s="1"/>
      <c r="AW274" s="1"/>
      <c r="AX274" s="1"/>
    </row>
    <row r="275" spans="48:50" ht="9" customHeight="1">
      <c r="AV275" s="1"/>
      <c r="AW275" s="1"/>
      <c r="AX275" s="1"/>
    </row>
    <row r="276" spans="48:50" ht="9" customHeight="1">
      <c r="AV276" s="1"/>
      <c r="AW276" s="1"/>
      <c r="AX276" s="1"/>
    </row>
    <row r="277" spans="48:50" ht="9" customHeight="1">
      <c r="AV277" s="1"/>
      <c r="AW277" s="1"/>
      <c r="AX277" s="1"/>
    </row>
    <row r="278" spans="48:50" ht="9" customHeight="1">
      <c r="AV278" s="1"/>
      <c r="AW278" s="1"/>
      <c r="AX278" s="1"/>
    </row>
    <row r="279" spans="48:50" ht="9" customHeight="1">
      <c r="AV279" s="1"/>
      <c r="AW279" s="1"/>
      <c r="AX279" s="1"/>
    </row>
    <row r="280" spans="48:50" ht="9" customHeight="1">
      <c r="AV280" s="1"/>
      <c r="AW280" s="1"/>
      <c r="AX280" s="1"/>
    </row>
    <row r="281" spans="48:50" ht="9" customHeight="1">
      <c r="AV281" s="1"/>
      <c r="AW281" s="1"/>
      <c r="AX281" s="1"/>
    </row>
    <row r="282" spans="48:50" ht="9" customHeight="1">
      <c r="AV282" s="1"/>
      <c r="AW282" s="1"/>
      <c r="AX282" s="1"/>
    </row>
    <row r="283" spans="48:50" ht="9" customHeight="1">
      <c r="AV283" s="1"/>
      <c r="AW283" s="1"/>
      <c r="AX283" s="1"/>
    </row>
    <row r="284" spans="48:50" ht="9" customHeight="1">
      <c r="AV284" s="1"/>
      <c r="AW284" s="1"/>
      <c r="AX284" s="1"/>
    </row>
    <row r="285" spans="48:50" ht="9" customHeight="1">
      <c r="AV285" s="1"/>
      <c r="AW285" s="1"/>
      <c r="AX285" s="1"/>
    </row>
    <row r="286" spans="48:50" ht="9" customHeight="1">
      <c r="AV286" s="1"/>
      <c r="AW286" s="1"/>
      <c r="AX286" s="1"/>
    </row>
    <row r="287" spans="48:50" ht="9" customHeight="1">
      <c r="AV287" s="1"/>
      <c r="AW287" s="1"/>
      <c r="AX287" s="1"/>
    </row>
    <row r="288" spans="48:50" ht="9" customHeight="1">
      <c r="AV288" s="1"/>
      <c r="AW288" s="1"/>
      <c r="AX288" s="1"/>
    </row>
    <row r="289" spans="48:50" ht="9" customHeight="1">
      <c r="AV289" s="1"/>
      <c r="AW289" s="1"/>
      <c r="AX289" s="1"/>
    </row>
    <row r="290" spans="48:50" ht="9" customHeight="1">
      <c r="AV290" s="1"/>
      <c r="AW290" s="1"/>
      <c r="AX290" s="1"/>
    </row>
    <row r="291" spans="48:50" ht="9" customHeight="1">
      <c r="AV291" s="1"/>
      <c r="AW291" s="1"/>
      <c r="AX291" s="1"/>
    </row>
    <row r="292" spans="48:50" ht="9" customHeight="1">
      <c r="AV292" s="1"/>
      <c r="AW292" s="1"/>
      <c r="AX292" s="1"/>
    </row>
    <row r="293" spans="48:50" ht="9" customHeight="1">
      <c r="AV293" s="1"/>
      <c r="AW293" s="1"/>
      <c r="AX293" s="1"/>
    </row>
    <row r="294" spans="48:50" ht="9" customHeight="1">
      <c r="AV294" s="1"/>
      <c r="AW294" s="1"/>
      <c r="AX294" s="1"/>
    </row>
    <row r="295" spans="48:50" ht="9" customHeight="1">
      <c r="AV295" s="1"/>
      <c r="AW295" s="1"/>
      <c r="AX295" s="1"/>
    </row>
    <row r="296" spans="48:50" ht="9" customHeight="1">
      <c r="AV296" s="1"/>
      <c r="AW296" s="1"/>
      <c r="AX296" s="1"/>
    </row>
    <row r="297" spans="48:50" ht="9" customHeight="1">
      <c r="AV297" s="1"/>
      <c r="AW297" s="1"/>
      <c r="AX297" s="1"/>
    </row>
    <row r="298" spans="48:50" ht="9" customHeight="1">
      <c r="AV298" s="1"/>
      <c r="AW298" s="1"/>
      <c r="AX298" s="1"/>
    </row>
    <row r="299" spans="48:50" ht="9" customHeight="1">
      <c r="AV299" s="1"/>
      <c r="AW299" s="1"/>
      <c r="AX299" s="1"/>
    </row>
    <row r="300" spans="48:50" ht="9" customHeight="1">
      <c r="AV300" s="1"/>
      <c r="AW300" s="1"/>
      <c r="AX300" s="1"/>
    </row>
    <row r="301" spans="48:50" ht="9" customHeight="1">
      <c r="AV301" s="1"/>
      <c r="AW301" s="1"/>
      <c r="AX301" s="1"/>
    </row>
    <row r="302" spans="48:50" ht="9" customHeight="1">
      <c r="AV302" s="1"/>
      <c r="AW302" s="1"/>
      <c r="AX302" s="1"/>
    </row>
    <row r="303" spans="48:50" ht="9" customHeight="1">
      <c r="AV303" s="1"/>
      <c r="AW303" s="1"/>
      <c r="AX303" s="1"/>
    </row>
    <row r="304" spans="48:50" ht="9" customHeight="1">
      <c r="AV304" s="1"/>
      <c r="AW304" s="1"/>
      <c r="AX304" s="1"/>
    </row>
    <row r="305" spans="48:50" ht="9" customHeight="1">
      <c r="AV305" s="1"/>
      <c r="AW305" s="1"/>
      <c r="AX305" s="1"/>
    </row>
    <row r="306" spans="48:50" ht="9" customHeight="1">
      <c r="AV306" s="1"/>
      <c r="AW306" s="1"/>
      <c r="AX306" s="1"/>
    </row>
    <row r="307" spans="48:50" ht="9" customHeight="1">
      <c r="AV307" s="1"/>
      <c r="AW307" s="1"/>
      <c r="AX307" s="1"/>
    </row>
    <row r="308" spans="48:50" ht="9" customHeight="1">
      <c r="AV308" s="1"/>
      <c r="AW308" s="1"/>
      <c r="AX308" s="1"/>
    </row>
    <row r="309" spans="48:50" ht="9" customHeight="1">
      <c r="AV309" s="1"/>
      <c r="AW309" s="1"/>
      <c r="AX309" s="1"/>
    </row>
    <row r="310" spans="48:50" ht="9" customHeight="1">
      <c r="AV310" s="1"/>
      <c r="AW310" s="1"/>
      <c r="AX310" s="1"/>
    </row>
    <row r="311" spans="48:50" ht="9" customHeight="1">
      <c r="AV311" s="1"/>
      <c r="AW311" s="1"/>
      <c r="AX311" s="1"/>
    </row>
    <row r="312" spans="48:50" ht="9" customHeight="1">
      <c r="AV312" s="1"/>
      <c r="AW312" s="1"/>
      <c r="AX312" s="1"/>
    </row>
    <row r="313" spans="48:50" ht="9" customHeight="1">
      <c r="AV313" s="1"/>
      <c r="AW313" s="1"/>
      <c r="AX313" s="1"/>
    </row>
    <row r="314" spans="48:50" ht="9" customHeight="1">
      <c r="AV314" s="1"/>
      <c r="AW314" s="1"/>
      <c r="AX314" s="1"/>
    </row>
    <row r="315" spans="48:50" ht="9" customHeight="1">
      <c r="AV315" s="1"/>
      <c r="AW315" s="1"/>
      <c r="AX315" s="1"/>
    </row>
    <row r="316" spans="48:50" ht="9" customHeight="1">
      <c r="AV316" s="1"/>
      <c r="AW316" s="1"/>
      <c r="AX316" s="1"/>
    </row>
    <row r="317" spans="48:50" ht="9" customHeight="1">
      <c r="AV317" s="1"/>
      <c r="AW317" s="1"/>
      <c r="AX317" s="1"/>
    </row>
    <row r="318" spans="48:50" ht="9" customHeight="1">
      <c r="AV318" s="1"/>
      <c r="AW318" s="1"/>
      <c r="AX318" s="1"/>
    </row>
    <row r="319" spans="48:50" ht="9" customHeight="1">
      <c r="AV319" s="1"/>
      <c r="AW319" s="1"/>
      <c r="AX319" s="1"/>
    </row>
    <row r="320" spans="48:50" ht="9" customHeight="1">
      <c r="AV320" s="1"/>
      <c r="AW320" s="1"/>
      <c r="AX320" s="1"/>
    </row>
    <row r="321" spans="48:50" ht="9" customHeight="1">
      <c r="AV321" s="1"/>
      <c r="AW321" s="1"/>
      <c r="AX321" s="1"/>
    </row>
    <row r="322" spans="48:50" ht="9" customHeight="1">
      <c r="AV322" s="1"/>
      <c r="AW322" s="1"/>
      <c r="AX322" s="1"/>
    </row>
    <row r="323" spans="48:50" ht="9" customHeight="1">
      <c r="AV323" s="1"/>
      <c r="AW323" s="1"/>
      <c r="AX323" s="1"/>
    </row>
  </sheetData>
  <sheetProtection/>
  <mergeCells count="298">
    <mergeCell ref="AI34:AI35"/>
    <mergeCell ref="AJ34:AL35"/>
    <mergeCell ref="A41:C45"/>
    <mergeCell ref="D41:J45"/>
    <mergeCell ref="Y41:AE43"/>
    <mergeCell ref="Y44:AA45"/>
    <mergeCell ref="AB44:AB45"/>
    <mergeCell ref="AC44:AE45"/>
    <mergeCell ref="AF26:AL28"/>
    <mergeCell ref="AF29:AH30"/>
    <mergeCell ref="AI29:AI30"/>
    <mergeCell ref="AJ29:AL30"/>
    <mergeCell ref="AF31:AL33"/>
    <mergeCell ref="AF34:AH35"/>
    <mergeCell ref="AM41:AO45"/>
    <mergeCell ref="AP41:AR45"/>
    <mergeCell ref="AS41:AU45"/>
    <mergeCell ref="AV41:AY45"/>
    <mergeCell ref="A1:AY3"/>
    <mergeCell ref="AF41:AL45"/>
    <mergeCell ref="AF36:AL38"/>
    <mergeCell ref="AF39:AH40"/>
    <mergeCell ref="AI39:AI40"/>
    <mergeCell ref="AJ39:AL40"/>
    <mergeCell ref="A93:C97"/>
    <mergeCell ref="D93:J97"/>
    <mergeCell ref="R93:X97"/>
    <mergeCell ref="AF93:AH97"/>
    <mergeCell ref="AI93:AK97"/>
    <mergeCell ref="R69:X71"/>
    <mergeCell ref="Y69:AE71"/>
    <mergeCell ref="O77:Q78"/>
    <mergeCell ref="AC96:AE97"/>
    <mergeCell ref="AB77:AB78"/>
    <mergeCell ref="AL7:AN11"/>
    <mergeCell ref="AO7:AR11"/>
    <mergeCell ref="A7:C11"/>
    <mergeCell ref="D7:J11"/>
    <mergeCell ref="K7:Q11"/>
    <mergeCell ref="AF7:AH11"/>
    <mergeCell ref="V10:X11"/>
    <mergeCell ref="U10:U11"/>
    <mergeCell ref="Y10:AA11"/>
    <mergeCell ref="AB10:AB11"/>
    <mergeCell ref="Y17:AE21"/>
    <mergeCell ref="AF17:AH21"/>
    <mergeCell ref="K17:Q19"/>
    <mergeCell ref="R12:X16"/>
    <mergeCell ref="AF12:AH16"/>
    <mergeCell ref="AI7:AK11"/>
    <mergeCell ref="AC10:AE11"/>
    <mergeCell ref="Y15:AA16"/>
    <mergeCell ref="AB15:AB16"/>
    <mergeCell ref="AC15:AE16"/>
    <mergeCell ref="Y26:AE28"/>
    <mergeCell ref="AI12:AK16"/>
    <mergeCell ref="AL12:AN16"/>
    <mergeCell ref="AO12:AR16"/>
    <mergeCell ref="A12:C16"/>
    <mergeCell ref="D12:J16"/>
    <mergeCell ref="AI17:AK21"/>
    <mergeCell ref="AL17:AN21"/>
    <mergeCell ref="A17:C21"/>
    <mergeCell ref="D17:J21"/>
    <mergeCell ref="Y58:AA59"/>
    <mergeCell ref="AL4:AN6"/>
    <mergeCell ref="AO4:AR6"/>
    <mergeCell ref="A4:J6"/>
    <mergeCell ref="K4:Q6"/>
    <mergeCell ref="R4:X6"/>
    <mergeCell ref="Y4:AE6"/>
    <mergeCell ref="AF4:AH6"/>
    <mergeCell ref="AI4:AK6"/>
    <mergeCell ref="R50:X52"/>
    <mergeCell ref="AF50:AH54"/>
    <mergeCell ref="K55:Q57"/>
    <mergeCell ref="Y55:AE57"/>
    <mergeCell ref="R53:T54"/>
    <mergeCell ref="U53:U54"/>
    <mergeCell ref="V53:X54"/>
    <mergeCell ref="Y53:AA54"/>
    <mergeCell ref="AB53:AB54"/>
    <mergeCell ref="AC53:AE54"/>
    <mergeCell ref="Y50:AE52"/>
    <mergeCell ref="A36:C40"/>
    <mergeCell ref="A55:C59"/>
    <mergeCell ref="D55:J59"/>
    <mergeCell ref="R55:X59"/>
    <mergeCell ref="K58:M59"/>
    <mergeCell ref="N58:N59"/>
    <mergeCell ref="A50:C54"/>
    <mergeCell ref="D50:J54"/>
    <mergeCell ref="K50:Q54"/>
    <mergeCell ref="O58:Q59"/>
    <mergeCell ref="O44:Q45"/>
    <mergeCell ref="R44:T45"/>
    <mergeCell ref="U44:U45"/>
    <mergeCell ref="V44:X45"/>
    <mergeCell ref="A26:C30"/>
    <mergeCell ref="D26:J30"/>
    <mergeCell ref="K26:Q30"/>
    <mergeCell ref="A31:C35"/>
    <mergeCell ref="D31:J35"/>
    <mergeCell ref="R31:X35"/>
    <mergeCell ref="AC29:AE30"/>
    <mergeCell ref="R17:X19"/>
    <mergeCell ref="R20:T21"/>
    <mergeCell ref="U20:U21"/>
    <mergeCell ref="AF23:AL25"/>
    <mergeCell ref="A47:J49"/>
    <mergeCell ref="K47:Q49"/>
    <mergeCell ref="R47:X49"/>
    <mergeCell ref="Y47:AE49"/>
    <mergeCell ref="AF47:AH49"/>
    <mergeCell ref="AS23:AU25"/>
    <mergeCell ref="AV23:AY25"/>
    <mergeCell ref="A23:J25"/>
    <mergeCell ref="K23:Q25"/>
    <mergeCell ref="R23:X25"/>
    <mergeCell ref="Y23:AE25"/>
    <mergeCell ref="AM23:AO25"/>
    <mergeCell ref="AP23:AR25"/>
    <mergeCell ref="K31:Q33"/>
    <mergeCell ref="Y31:AE33"/>
    <mergeCell ref="K34:M35"/>
    <mergeCell ref="N34:N35"/>
    <mergeCell ref="O34:Q35"/>
    <mergeCell ref="Y34:AA35"/>
    <mergeCell ref="AB34:AB35"/>
    <mergeCell ref="AC34:AE35"/>
    <mergeCell ref="Y36:AE40"/>
    <mergeCell ref="AM36:AO40"/>
    <mergeCell ref="K36:Q38"/>
    <mergeCell ref="R36:X38"/>
    <mergeCell ref="K39:M40"/>
    <mergeCell ref="N39:N40"/>
    <mergeCell ref="O39:Q40"/>
    <mergeCell ref="R39:T40"/>
    <mergeCell ref="U39:U40"/>
    <mergeCell ref="V39:X40"/>
    <mergeCell ref="N63:N64"/>
    <mergeCell ref="O63:Q64"/>
    <mergeCell ref="R63:T64"/>
    <mergeCell ref="U63:U64"/>
    <mergeCell ref="V63:X64"/>
    <mergeCell ref="D36:J40"/>
    <mergeCell ref="K41:Q43"/>
    <mergeCell ref="R41:X43"/>
    <mergeCell ref="K44:M45"/>
    <mergeCell ref="N44:N45"/>
    <mergeCell ref="AI60:AK64"/>
    <mergeCell ref="AL60:AN64"/>
    <mergeCell ref="AO60:AR64"/>
    <mergeCell ref="A60:C64"/>
    <mergeCell ref="D60:J64"/>
    <mergeCell ref="Y60:AE64"/>
    <mergeCell ref="AF60:AH64"/>
    <mergeCell ref="K60:Q62"/>
    <mergeCell ref="R60:X62"/>
    <mergeCell ref="K63:M64"/>
    <mergeCell ref="N77:N78"/>
    <mergeCell ref="Y77:AA78"/>
    <mergeCell ref="AL66:AN68"/>
    <mergeCell ref="AO66:AR68"/>
    <mergeCell ref="A66:J68"/>
    <mergeCell ref="K66:Q68"/>
    <mergeCell ref="R66:X68"/>
    <mergeCell ref="Y66:AE68"/>
    <mergeCell ref="AF66:AH68"/>
    <mergeCell ref="AI66:AK68"/>
    <mergeCell ref="AO69:AR73"/>
    <mergeCell ref="A69:C73"/>
    <mergeCell ref="D69:J73"/>
    <mergeCell ref="K69:Q73"/>
    <mergeCell ref="AF69:AH73"/>
    <mergeCell ref="K74:Q76"/>
    <mergeCell ref="Y74:AE76"/>
    <mergeCell ref="R72:T73"/>
    <mergeCell ref="U72:U73"/>
    <mergeCell ref="V72:X73"/>
    <mergeCell ref="A74:C78"/>
    <mergeCell ref="D74:J78"/>
    <mergeCell ref="R74:X78"/>
    <mergeCell ref="AF74:AH78"/>
    <mergeCell ref="AI69:AK73"/>
    <mergeCell ref="AL69:AN73"/>
    <mergeCell ref="Y72:AA73"/>
    <mergeCell ref="AB72:AB73"/>
    <mergeCell ref="AC72:AE73"/>
    <mergeCell ref="K77:M78"/>
    <mergeCell ref="O82:Q83"/>
    <mergeCell ref="R82:T83"/>
    <mergeCell ref="U82:U83"/>
    <mergeCell ref="V82:X83"/>
    <mergeCell ref="AL74:AN78"/>
    <mergeCell ref="AO74:AR78"/>
    <mergeCell ref="AC77:AE78"/>
    <mergeCell ref="AI74:AK78"/>
    <mergeCell ref="AI79:AK83"/>
    <mergeCell ref="AL79:AN83"/>
    <mergeCell ref="AO79:AR83"/>
    <mergeCell ref="A79:C83"/>
    <mergeCell ref="D79:J83"/>
    <mergeCell ref="Y79:AE83"/>
    <mergeCell ref="AF79:AH83"/>
    <mergeCell ref="K79:Q81"/>
    <mergeCell ref="R79:X81"/>
    <mergeCell ref="K82:M83"/>
    <mergeCell ref="N82:N83"/>
    <mergeCell ref="AO85:AR87"/>
    <mergeCell ref="A88:C92"/>
    <mergeCell ref="D88:J92"/>
    <mergeCell ref="AF88:AH92"/>
    <mergeCell ref="AI88:AK92"/>
    <mergeCell ref="V91:X92"/>
    <mergeCell ref="R88:X90"/>
    <mergeCell ref="Y88:AE90"/>
    <mergeCell ref="K88:Q92"/>
    <mergeCell ref="AO88:AR92"/>
    <mergeCell ref="R91:T92"/>
    <mergeCell ref="U91:U92"/>
    <mergeCell ref="Y91:AA92"/>
    <mergeCell ref="AB91:AB92"/>
    <mergeCell ref="AC91:AE92"/>
    <mergeCell ref="K93:Q95"/>
    <mergeCell ref="Y93:AE95"/>
    <mergeCell ref="AL88:AN92"/>
    <mergeCell ref="A85:J87"/>
    <mergeCell ref="K85:Q87"/>
    <mergeCell ref="R85:X87"/>
    <mergeCell ref="Y85:AE87"/>
    <mergeCell ref="AF85:AH87"/>
    <mergeCell ref="AI85:AK87"/>
    <mergeCell ref="AL85:AN87"/>
    <mergeCell ref="AI98:AK102"/>
    <mergeCell ref="AL98:AN102"/>
    <mergeCell ref="AO98:AR102"/>
    <mergeCell ref="K101:M102"/>
    <mergeCell ref="N101:N102"/>
    <mergeCell ref="O96:Q97"/>
    <mergeCell ref="Y96:AA97"/>
    <mergeCell ref="AB96:AB97"/>
    <mergeCell ref="K96:M97"/>
    <mergeCell ref="N96:N97"/>
    <mergeCell ref="O101:Q102"/>
    <mergeCell ref="R101:T102"/>
    <mergeCell ref="U101:U102"/>
    <mergeCell ref="V101:X102"/>
    <mergeCell ref="AO50:AR54"/>
    <mergeCell ref="AI47:AK49"/>
    <mergeCell ref="AL93:AN97"/>
    <mergeCell ref="AO93:AR97"/>
    <mergeCell ref="A98:C102"/>
    <mergeCell ref="D98:J102"/>
    <mergeCell ref="Y98:AE102"/>
    <mergeCell ref="AF98:AH102"/>
    <mergeCell ref="K98:Q100"/>
    <mergeCell ref="R98:X100"/>
    <mergeCell ref="AI55:AK59"/>
    <mergeCell ref="AL55:AN59"/>
    <mergeCell ref="AO55:AR59"/>
    <mergeCell ref="AL47:AN49"/>
    <mergeCell ref="AO47:AR49"/>
    <mergeCell ref="AB58:AB59"/>
    <mergeCell ref="AC58:AE59"/>
    <mergeCell ref="AF55:AH59"/>
    <mergeCell ref="AI50:AK54"/>
    <mergeCell ref="AL50:AN54"/>
    <mergeCell ref="R10:T11"/>
    <mergeCell ref="AP31:AR35"/>
    <mergeCell ref="AS31:AU35"/>
    <mergeCell ref="AV31:AY35"/>
    <mergeCell ref="AO17:AR21"/>
    <mergeCell ref="AP26:AR30"/>
    <mergeCell ref="AS26:AU30"/>
    <mergeCell ref="AV26:AY30"/>
    <mergeCell ref="AM31:AO35"/>
    <mergeCell ref="AM26:AO30"/>
    <mergeCell ref="K20:M21"/>
    <mergeCell ref="N20:N21"/>
    <mergeCell ref="O20:Q21"/>
    <mergeCell ref="Y29:AA30"/>
    <mergeCell ref="AB29:AB30"/>
    <mergeCell ref="V20:X21"/>
    <mergeCell ref="R29:T30"/>
    <mergeCell ref="U29:U30"/>
    <mergeCell ref="V29:X30"/>
    <mergeCell ref="R26:X28"/>
    <mergeCell ref="AP36:AR40"/>
    <mergeCell ref="AS36:AU40"/>
    <mergeCell ref="AV36:AY40"/>
    <mergeCell ref="R7:X9"/>
    <mergeCell ref="Y7:AE9"/>
    <mergeCell ref="K12:Q14"/>
    <mergeCell ref="Y12:AE14"/>
    <mergeCell ref="K15:M16"/>
    <mergeCell ref="N15:N16"/>
    <mergeCell ref="O15:Q16"/>
  </mergeCells>
  <printOptions horizontalCentered="1"/>
  <pageMargins left="0.4724409448818898" right="0.3937007874015748" top="0.4330708661417323" bottom="0.3937007874015748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E263"/>
  <sheetViews>
    <sheetView zoomScalePageLayoutView="0" workbookViewId="0" topLeftCell="A40">
      <selection activeCell="AW66" sqref="AW66"/>
    </sheetView>
  </sheetViews>
  <sheetFormatPr defaultColWidth="1.8515625" defaultRowHeight="9" customHeight="1"/>
  <cols>
    <col min="1" max="45" width="1.8515625" style="1" customWidth="1"/>
    <col min="46" max="48" width="1.8515625" style="9" customWidth="1"/>
    <col min="49" max="16384" width="1.8515625" style="1" customWidth="1"/>
  </cols>
  <sheetData>
    <row r="1" spans="1:83" ht="9" customHeight="1">
      <c r="A1" s="397" t="s">
        <v>40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</row>
    <row r="2" spans="1:83" ht="9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</row>
    <row r="3" spans="1:83" ht="9" customHeight="1" thickBo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</row>
    <row r="4" spans="1:44" ht="9" customHeight="1">
      <c r="A4" s="350" t="s">
        <v>25</v>
      </c>
      <c r="B4" s="351"/>
      <c r="C4" s="351"/>
      <c r="D4" s="351"/>
      <c r="E4" s="351"/>
      <c r="F4" s="351"/>
      <c r="G4" s="351"/>
      <c r="H4" s="351"/>
      <c r="I4" s="351"/>
      <c r="J4" s="352"/>
      <c r="K4" s="358" t="str">
        <f>D7</f>
        <v>北部</v>
      </c>
      <c r="L4" s="358"/>
      <c r="M4" s="358"/>
      <c r="N4" s="358"/>
      <c r="O4" s="358"/>
      <c r="P4" s="358"/>
      <c r="Q4" s="359"/>
      <c r="R4" s="364" t="str">
        <f>D12</f>
        <v>鳳雛塾B</v>
      </c>
      <c r="S4" s="358"/>
      <c r="T4" s="358"/>
      <c r="U4" s="358"/>
      <c r="V4" s="358"/>
      <c r="W4" s="358"/>
      <c r="X4" s="359"/>
      <c r="Y4" s="364" t="str">
        <f>D17</f>
        <v>葛塚B</v>
      </c>
      <c r="Z4" s="358"/>
      <c r="AA4" s="358"/>
      <c r="AB4" s="358"/>
      <c r="AC4" s="358"/>
      <c r="AD4" s="358"/>
      <c r="AE4" s="359"/>
      <c r="AF4" s="322" t="s">
        <v>20</v>
      </c>
      <c r="AG4" s="323"/>
      <c r="AH4" s="324"/>
      <c r="AI4" s="322" t="s">
        <v>21</v>
      </c>
      <c r="AJ4" s="323"/>
      <c r="AK4" s="324"/>
      <c r="AL4" s="322" t="s">
        <v>35</v>
      </c>
      <c r="AM4" s="323"/>
      <c r="AN4" s="324"/>
      <c r="AO4" s="322" t="s">
        <v>22</v>
      </c>
      <c r="AP4" s="323"/>
      <c r="AQ4" s="323"/>
      <c r="AR4" s="324"/>
    </row>
    <row r="5" spans="1:44" ht="9" customHeight="1">
      <c r="A5" s="353"/>
      <c r="B5" s="326"/>
      <c r="C5" s="326"/>
      <c r="D5" s="326"/>
      <c r="E5" s="326"/>
      <c r="F5" s="326"/>
      <c r="G5" s="326"/>
      <c r="H5" s="326"/>
      <c r="I5" s="326"/>
      <c r="J5" s="354"/>
      <c r="K5" s="360"/>
      <c r="L5" s="360"/>
      <c r="M5" s="360"/>
      <c r="N5" s="360"/>
      <c r="O5" s="360"/>
      <c r="P5" s="360"/>
      <c r="Q5" s="361"/>
      <c r="R5" s="365"/>
      <c r="S5" s="360"/>
      <c r="T5" s="360"/>
      <c r="U5" s="360"/>
      <c r="V5" s="360"/>
      <c r="W5" s="360"/>
      <c r="X5" s="361"/>
      <c r="Y5" s="365"/>
      <c r="Z5" s="360"/>
      <c r="AA5" s="360"/>
      <c r="AB5" s="360"/>
      <c r="AC5" s="360"/>
      <c r="AD5" s="360"/>
      <c r="AE5" s="361"/>
      <c r="AF5" s="325"/>
      <c r="AG5" s="326"/>
      <c r="AH5" s="327"/>
      <c r="AI5" s="325"/>
      <c r="AJ5" s="326"/>
      <c r="AK5" s="327"/>
      <c r="AL5" s="325"/>
      <c r="AM5" s="326"/>
      <c r="AN5" s="327"/>
      <c r="AO5" s="325"/>
      <c r="AP5" s="326"/>
      <c r="AQ5" s="326"/>
      <c r="AR5" s="327"/>
    </row>
    <row r="6" spans="1:44" ht="9" customHeight="1" thickBot="1">
      <c r="A6" s="355"/>
      <c r="B6" s="356"/>
      <c r="C6" s="356"/>
      <c r="D6" s="356"/>
      <c r="E6" s="356"/>
      <c r="F6" s="356"/>
      <c r="G6" s="356"/>
      <c r="H6" s="356"/>
      <c r="I6" s="356"/>
      <c r="J6" s="357"/>
      <c r="K6" s="362"/>
      <c r="L6" s="362"/>
      <c r="M6" s="362"/>
      <c r="N6" s="362"/>
      <c r="O6" s="362"/>
      <c r="P6" s="362"/>
      <c r="Q6" s="363"/>
      <c r="R6" s="366"/>
      <c r="S6" s="362"/>
      <c r="T6" s="362"/>
      <c r="U6" s="362"/>
      <c r="V6" s="362"/>
      <c r="W6" s="362"/>
      <c r="X6" s="363"/>
      <c r="Y6" s="366"/>
      <c r="Z6" s="362"/>
      <c r="AA6" s="362"/>
      <c r="AB6" s="362"/>
      <c r="AC6" s="362"/>
      <c r="AD6" s="362"/>
      <c r="AE6" s="363"/>
      <c r="AF6" s="328"/>
      <c r="AG6" s="329"/>
      <c r="AH6" s="330"/>
      <c r="AI6" s="328"/>
      <c r="AJ6" s="329"/>
      <c r="AK6" s="330"/>
      <c r="AL6" s="328"/>
      <c r="AM6" s="329"/>
      <c r="AN6" s="330"/>
      <c r="AO6" s="328"/>
      <c r="AP6" s="329"/>
      <c r="AQ6" s="329"/>
      <c r="AR6" s="330"/>
    </row>
    <row r="7" spans="1:44" ht="9" customHeight="1">
      <c r="A7" s="325">
        <v>17</v>
      </c>
      <c r="B7" s="326"/>
      <c r="C7" s="327"/>
      <c r="D7" s="367" t="str">
        <f>トーナメント!CH10</f>
        <v>北部</v>
      </c>
      <c r="E7" s="336"/>
      <c r="F7" s="336"/>
      <c r="G7" s="336"/>
      <c r="H7" s="336"/>
      <c r="I7" s="336"/>
      <c r="J7" s="337"/>
      <c r="K7" s="341"/>
      <c r="L7" s="342"/>
      <c r="M7" s="342"/>
      <c r="N7" s="342"/>
      <c r="O7" s="342"/>
      <c r="P7" s="342"/>
      <c r="Q7" s="343"/>
      <c r="R7" s="313" t="s">
        <v>116</v>
      </c>
      <c r="S7" s="314"/>
      <c r="T7" s="314"/>
      <c r="U7" s="314"/>
      <c r="V7" s="314"/>
      <c r="W7" s="314"/>
      <c r="X7" s="315"/>
      <c r="Y7" s="313" t="str">
        <f>IF(Y10-AC10=0,"×",IF(Y10-AC10&gt;0,"○","△"))</f>
        <v>○</v>
      </c>
      <c r="Z7" s="314"/>
      <c r="AA7" s="314"/>
      <c r="AB7" s="314"/>
      <c r="AC7" s="314"/>
      <c r="AD7" s="314"/>
      <c r="AE7" s="315"/>
      <c r="AF7" s="312">
        <f>COUNTIF(R7:AE9,"○")</f>
        <v>2</v>
      </c>
      <c r="AG7" s="312"/>
      <c r="AH7" s="312"/>
      <c r="AI7" s="312">
        <f>COUNTIF(R7:AE9,"△")</f>
        <v>0</v>
      </c>
      <c r="AJ7" s="312"/>
      <c r="AK7" s="312"/>
      <c r="AL7" s="312">
        <f>COUNTIF(R7:AE9,"×")</f>
        <v>0</v>
      </c>
      <c r="AM7" s="312"/>
      <c r="AN7" s="312"/>
      <c r="AO7" s="312">
        <v>1</v>
      </c>
      <c r="AP7" s="312"/>
      <c r="AQ7" s="312"/>
      <c r="AR7" s="312"/>
    </row>
    <row r="8" spans="1:44" ht="9" customHeight="1">
      <c r="A8" s="325"/>
      <c r="B8" s="326"/>
      <c r="C8" s="327"/>
      <c r="D8" s="335"/>
      <c r="E8" s="336"/>
      <c r="F8" s="336"/>
      <c r="G8" s="336"/>
      <c r="H8" s="336"/>
      <c r="I8" s="336"/>
      <c r="J8" s="337"/>
      <c r="K8" s="344"/>
      <c r="L8" s="345"/>
      <c r="M8" s="345"/>
      <c r="N8" s="345"/>
      <c r="O8" s="345"/>
      <c r="P8" s="345"/>
      <c r="Q8" s="346"/>
      <c r="R8" s="316"/>
      <c r="S8" s="317"/>
      <c r="T8" s="317"/>
      <c r="U8" s="317"/>
      <c r="V8" s="317"/>
      <c r="W8" s="317"/>
      <c r="X8" s="318"/>
      <c r="Y8" s="316"/>
      <c r="Z8" s="317"/>
      <c r="AA8" s="317"/>
      <c r="AB8" s="317"/>
      <c r="AC8" s="317"/>
      <c r="AD8" s="317"/>
      <c r="AE8" s="318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</row>
    <row r="9" spans="1:44" ht="9" customHeight="1">
      <c r="A9" s="325"/>
      <c r="B9" s="326"/>
      <c r="C9" s="327"/>
      <c r="D9" s="335"/>
      <c r="E9" s="336"/>
      <c r="F9" s="336"/>
      <c r="G9" s="336"/>
      <c r="H9" s="336"/>
      <c r="I9" s="336"/>
      <c r="J9" s="337"/>
      <c r="K9" s="344"/>
      <c r="L9" s="345"/>
      <c r="M9" s="345"/>
      <c r="N9" s="345"/>
      <c r="O9" s="345"/>
      <c r="P9" s="345"/>
      <c r="Q9" s="346"/>
      <c r="R9" s="316"/>
      <c r="S9" s="317"/>
      <c r="T9" s="317"/>
      <c r="U9" s="317"/>
      <c r="V9" s="317"/>
      <c r="W9" s="317"/>
      <c r="X9" s="318"/>
      <c r="Y9" s="316"/>
      <c r="Z9" s="317"/>
      <c r="AA9" s="317"/>
      <c r="AB9" s="317"/>
      <c r="AC9" s="317"/>
      <c r="AD9" s="317"/>
      <c r="AE9" s="318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</row>
    <row r="10" spans="1:44" ht="9" customHeight="1">
      <c r="A10" s="325"/>
      <c r="B10" s="326"/>
      <c r="C10" s="327"/>
      <c r="D10" s="335"/>
      <c r="E10" s="336"/>
      <c r="F10" s="336"/>
      <c r="G10" s="336"/>
      <c r="H10" s="336"/>
      <c r="I10" s="336"/>
      <c r="J10" s="337"/>
      <c r="K10" s="344"/>
      <c r="L10" s="345"/>
      <c r="M10" s="345"/>
      <c r="N10" s="345"/>
      <c r="O10" s="345"/>
      <c r="P10" s="345"/>
      <c r="Q10" s="346"/>
      <c r="R10" s="316" t="s">
        <v>115</v>
      </c>
      <c r="S10" s="317"/>
      <c r="T10" s="317"/>
      <c r="U10" s="317" t="s">
        <v>36</v>
      </c>
      <c r="V10" s="317">
        <v>2</v>
      </c>
      <c r="W10" s="317"/>
      <c r="X10" s="318"/>
      <c r="Y10" s="316">
        <v>5</v>
      </c>
      <c r="Z10" s="317"/>
      <c r="AA10" s="317"/>
      <c r="AB10" s="317" t="s">
        <v>36</v>
      </c>
      <c r="AC10" s="317">
        <v>0</v>
      </c>
      <c r="AD10" s="317"/>
      <c r="AE10" s="318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</row>
    <row r="11" spans="1:44" ht="9" customHeight="1">
      <c r="A11" s="328"/>
      <c r="B11" s="329"/>
      <c r="C11" s="330"/>
      <c r="D11" s="338"/>
      <c r="E11" s="339"/>
      <c r="F11" s="339"/>
      <c r="G11" s="339"/>
      <c r="H11" s="339"/>
      <c r="I11" s="339"/>
      <c r="J11" s="340"/>
      <c r="K11" s="347"/>
      <c r="L11" s="348"/>
      <c r="M11" s="348"/>
      <c r="N11" s="348"/>
      <c r="O11" s="348"/>
      <c r="P11" s="348"/>
      <c r="Q11" s="349"/>
      <c r="R11" s="319"/>
      <c r="S11" s="320"/>
      <c r="T11" s="320"/>
      <c r="U11" s="320"/>
      <c r="V11" s="320"/>
      <c r="W11" s="320"/>
      <c r="X11" s="321"/>
      <c r="Y11" s="319"/>
      <c r="Z11" s="320"/>
      <c r="AA11" s="320"/>
      <c r="AB11" s="320"/>
      <c r="AC11" s="320"/>
      <c r="AD11" s="320"/>
      <c r="AE11" s="321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</row>
    <row r="12" spans="1:44" ht="9" customHeight="1">
      <c r="A12" s="322">
        <v>18</v>
      </c>
      <c r="B12" s="323"/>
      <c r="C12" s="324"/>
      <c r="D12" s="396" t="str">
        <f>トーナメント!CH12</f>
        <v>鳳雛塾B</v>
      </c>
      <c r="E12" s="333"/>
      <c r="F12" s="333"/>
      <c r="G12" s="333"/>
      <c r="H12" s="333"/>
      <c r="I12" s="333"/>
      <c r="J12" s="334"/>
      <c r="K12" s="313" t="s">
        <v>117</v>
      </c>
      <c r="L12" s="314"/>
      <c r="M12" s="314"/>
      <c r="N12" s="314"/>
      <c r="O12" s="314"/>
      <c r="P12" s="314"/>
      <c r="Q12" s="315"/>
      <c r="R12" s="341"/>
      <c r="S12" s="342"/>
      <c r="T12" s="342"/>
      <c r="U12" s="342"/>
      <c r="V12" s="342"/>
      <c r="W12" s="342"/>
      <c r="X12" s="343"/>
      <c r="Y12" s="313" t="str">
        <f>IF(Y15-AC15=0,"×",IF(Y15-AC15&gt;0,"○","△"))</f>
        <v>○</v>
      </c>
      <c r="Z12" s="314"/>
      <c r="AA12" s="314"/>
      <c r="AB12" s="314"/>
      <c r="AC12" s="314"/>
      <c r="AD12" s="314"/>
      <c r="AE12" s="315"/>
      <c r="AF12" s="312">
        <f>COUNTIF(K12,"○")+COUNTIF(Y12,"○")</f>
        <v>1</v>
      </c>
      <c r="AG12" s="312"/>
      <c r="AH12" s="312"/>
      <c r="AI12" s="312">
        <f>COUNTIF(K12,"△")+COUNTIF(Y12,"△")</f>
        <v>1</v>
      </c>
      <c r="AJ12" s="312"/>
      <c r="AK12" s="312"/>
      <c r="AL12" s="312">
        <f>COUNTIF(K12,"×")+COUNTIF(Y12,"×")</f>
        <v>0</v>
      </c>
      <c r="AM12" s="312"/>
      <c r="AN12" s="312"/>
      <c r="AO12" s="312">
        <v>2</v>
      </c>
      <c r="AP12" s="312"/>
      <c r="AQ12" s="312"/>
      <c r="AR12" s="312"/>
    </row>
    <row r="13" spans="1:44" ht="9" customHeight="1">
      <c r="A13" s="325"/>
      <c r="B13" s="326"/>
      <c r="C13" s="327"/>
      <c r="D13" s="335"/>
      <c r="E13" s="336"/>
      <c r="F13" s="336"/>
      <c r="G13" s="336"/>
      <c r="H13" s="336"/>
      <c r="I13" s="336"/>
      <c r="J13" s="337"/>
      <c r="K13" s="316"/>
      <c r="L13" s="317"/>
      <c r="M13" s="317"/>
      <c r="N13" s="317"/>
      <c r="O13" s="317"/>
      <c r="P13" s="317"/>
      <c r="Q13" s="318"/>
      <c r="R13" s="344"/>
      <c r="S13" s="345"/>
      <c r="T13" s="345"/>
      <c r="U13" s="345"/>
      <c r="V13" s="345"/>
      <c r="W13" s="345"/>
      <c r="X13" s="346"/>
      <c r="Y13" s="316"/>
      <c r="Z13" s="317"/>
      <c r="AA13" s="317"/>
      <c r="AB13" s="317"/>
      <c r="AC13" s="317"/>
      <c r="AD13" s="317"/>
      <c r="AE13" s="318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</row>
    <row r="14" spans="1:44" ht="9" customHeight="1">
      <c r="A14" s="325"/>
      <c r="B14" s="326"/>
      <c r="C14" s="327"/>
      <c r="D14" s="335"/>
      <c r="E14" s="336"/>
      <c r="F14" s="336"/>
      <c r="G14" s="336"/>
      <c r="H14" s="336"/>
      <c r="I14" s="336"/>
      <c r="J14" s="337"/>
      <c r="K14" s="316"/>
      <c r="L14" s="317"/>
      <c r="M14" s="317"/>
      <c r="N14" s="317"/>
      <c r="O14" s="317"/>
      <c r="P14" s="317"/>
      <c r="Q14" s="318"/>
      <c r="R14" s="344"/>
      <c r="S14" s="345"/>
      <c r="T14" s="345"/>
      <c r="U14" s="345"/>
      <c r="V14" s="345"/>
      <c r="W14" s="345"/>
      <c r="X14" s="346"/>
      <c r="Y14" s="316"/>
      <c r="Z14" s="317"/>
      <c r="AA14" s="317"/>
      <c r="AB14" s="317"/>
      <c r="AC14" s="317"/>
      <c r="AD14" s="317"/>
      <c r="AE14" s="318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</row>
    <row r="15" spans="1:44" ht="9" customHeight="1">
      <c r="A15" s="325"/>
      <c r="B15" s="326"/>
      <c r="C15" s="327"/>
      <c r="D15" s="335"/>
      <c r="E15" s="336"/>
      <c r="F15" s="336"/>
      <c r="G15" s="336"/>
      <c r="H15" s="336"/>
      <c r="I15" s="336"/>
      <c r="J15" s="337"/>
      <c r="K15" s="316">
        <f>V10</f>
        <v>2</v>
      </c>
      <c r="L15" s="317"/>
      <c r="M15" s="317"/>
      <c r="N15" s="317" t="s">
        <v>36</v>
      </c>
      <c r="O15" s="317" t="str">
        <f>R10</f>
        <v>②</v>
      </c>
      <c r="P15" s="317"/>
      <c r="Q15" s="318"/>
      <c r="R15" s="344"/>
      <c r="S15" s="345"/>
      <c r="T15" s="345"/>
      <c r="U15" s="345"/>
      <c r="V15" s="345"/>
      <c r="W15" s="345"/>
      <c r="X15" s="346"/>
      <c r="Y15" s="316">
        <v>5</v>
      </c>
      <c r="Z15" s="317"/>
      <c r="AA15" s="317"/>
      <c r="AB15" s="317" t="s">
        <v>36</v>
      </c>
      <c r="AC15" s="317">
        <v>0</v>
      </c>
      <c r="AD15" s="317"/>
      <c r="AE15" s="318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</row>
    <row r="16" spans="1:44" ht="9" customHeight="1">
      <c r="A16" s="328"/>
      <c r="B16" s="329"/>
      <c r="C16" s="330"/>
      <c r="D16" s="338"/>
      <c r="E16" s="339"/>
      <c r="F16" s="339"/>
      <c r="G16" s="339"/>
      <c r="H16" s="339"/>
      <c r="I16" s="339"/>
      <c r="J16" s="340"/>
      <c r="K16" s="319"/>
      <c r="L16" s="320"/>
      <c r="M16" s="320"/>
      <c r="N16" s="320"/>
      <c r="O16" s="320"/>
      <c r="P16" s="320"/>
      <c r="Q16" s="321"/>
      <c r="R16" s="347"/>
      <c r="S16" s="348"/>
      <c r="T16" s="348"/>
      <c r="U16" s="348"/>
      <c r="V16" s="348"/>
      <c r="W16" s="348"/>
      <c r="X16" s="349"/>
      <c r="Y16" s="319"/>
      <c r="Z16" s="320"/>
      <c r="AA16" s="320"/>
      <c r="AB16" s="320"/>
      <c r="AC16" s="320"/>
      <c r="AD16" s="320"/>
      <c r="AE16" s="321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</row>
    <row r="17" spans="1:44" ht="9" customHeight="1">
      <c r="A17" s="322">
        <v>19</v>
      </c>
      <c r="B17" s="323"/>
      <c r="C17" s="324"/>
      <c r="D17" s="396" t="str">
        <f>トーナメント!CH14</f>
        <v>葛塚B</v>
      </c>
      <c r="E17" s="333"/>
      <c r="F17" s="333"/>
      <c r="G17" s="333"/>
      <c r="H17" s="333"/>
      <c r="I17" s="333"/>
      <c r="J17" s="334"/>
      <c r="K17" s="313" t="str">
        <f>IF(K20-O20=0,"×",IF(K20-O20&gt;0,"○","△"))</f>
        <v>△</v>
      </c>
      <c r="L17" s="314"/>
      <c r="M17" s="314"/>
      <c r="N17" s="314"/>
      <c r="O17" s="314"/>
      <c r="P17" s="314"/>
      <c r="Q17" s="315"/>
      <c r="R17" s="313" t="str">
        <f>IF(R20-V20=0,"×",IF(R20-V20&gt;0,"○","△"))</f>
        <v>△</v>
      </c>
      <c r="S17" s="314"/>
      <c r="T17" s="314"/>
      <c r="U17" s="314"/>
      <c r="V17" s="314"/>
      <c r="W17" s="314"/>
      <c r="X17" s="315"/>
      <c r="Y17" s="341"/>
      <c r="Z17" s="342"/>
      <c r="AA17" s="342"/>
      <c r="AB17" s="342"/>
      <c r="AC17" s="342"/>
      <c r="AD17" s="342"/>
      <c r="AE17" s="343"/>
      <c r="AF17" s="312">
        <f>COUNTIF(K17:X19,"○")</f>
        <v>0</v>
      </c>
      <c r="AG17" s="312"/>
      <c r="AH17" s="312"/>
      <c r="AI17" s="312">
        <f>COUNTIF(K17,"△")+COUNTIF(R17,"△")</f>
        <v>2</v>
      </c>
      <c r="AJ17" s="312"/>
      <c r="AK17" s="312"/>
      <c r="AL17" s="312">
        <f>COUNTIF(K17:X19,"×")</f>
        <v>0</v>
      </c>
      <c r="AM17" s="312"/>
      <c r="AN17" s="312"/>
      <c r="AO17" s="312">
        <v>3</v>
      </c>
      <c r="AP17" s="312"/>
      <c r="AQ17" s="312"/>
      <c r="AR17" s="312"/>
    </row>
    <row r="18" spans="1:44" ht="9" customHeight="1">
      <c r="A18" s="325"/>
      <c r="B18" s="326"/>
      <c r="C18" s="327"/>
      <c r="D18" s="335"/>
      <c r="E18" s="336"/>
      <c r="F18" s="336"/>
      <c r="G18" s="336"/>
      <c r="H18" s="336"/>
      <c r="I18" s="336"/>
      <c r="J18" s="337"/>
      <c r="K18" s="316"/>
      <c r="L18" s="317"/>
      <c r="M18" s="317"/>
      <c r="N18" s="317"/>
      <c r="O18" s="317"/>
      <c r="P18" s="317"/>
      <c r="Q18" s="318"/>
      <c r="R18" s="316"/>
      <c r="S18" s="317"/>
      <c r="T18" s="317"/>
      <c r="U18" s="317"/>
      <c r="V18" s="317"/>
      <c r="W18" s="317"/>
      <c r="X18" s="318"/>
      <c r="Y18" s="344"/>
      <c r="Z18" s="345"/>
      <c r="AA18" s="345"/>
      <c r="AB18" s="345"/>
      <c r="AC18" s="345"/>
      <c r="AD18" s="345"/>
      <c r="AE18" s="346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</row>
    <row r="19" spans="1:44" ht="9" customHeight="1">
      <c r="A19" s="325"/>
      <c r="B19" s="326"/>
      <c r="C19" s="327"/>
      <c r="D19" s="335"/>
      <c r="E19" s="336"/>
      <c r="F19" s="336"/>
      <c r="G19" s="336"/>
      <c r="H19" s="336"/>
      <c r="I19" s="336"/>
      <c r="J19" s="337"/>
      <c r="K19" s="316"/>
      <c r="L19" s="317"/>
      <c r="M19" s="317"/>
      <c r="N19" s="317"/>
      <c r="O19" s="317"/>
      <c r="P19" s="317"/>
      <c r="Q19" s="318"/>
      <c r="R19" s="316"/>
      <c r="S19" s="317"/>
      <c r="T19" s="317"/>
      <c r="U19" s="317"/>
      <c r="V19" s="317"/>
      <c r="W19" s="317"/>
      <c r="X19" s="318"/>
      <c r="Y19" s="344"/>
      <c r="Z19" s="345"/>
      <c r="AA19" s="345"/>
      <c r="AB19" s="345"/>
      <c r="AC19" s="345"/>
      <c r="AD19" s="345"/>
      <c r="AE19" s="346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</row>
    <row r="20" spans="1:44" ht="9" customHeight="1">
      <c r="A20" s="325"/>
      <c r="B20" s="326"/>
      <c r="C20" s="327"/>
      <c r="D20" s="335"/>
      <c r="E20" s="336"/>
      <c r="F20" s="336"/>
      <c r="G20" s="336"/>
      <c r="H20" s="336"/>
      <c r="I20" s="336"/>
      <c r="J20" s="337"/>
      <c r="K20" s="316">
        <f>AC10</f>
        <v>0</v>
      </c>
      <c r="L20" s="317"/>
      <c r="M20" s="317"/>
      <c r="N20" s="317" t="s">
        <v>36</v>
      </c>
      <c r="O20" s="317">
        <f>Y10</f>
        <v>5</v>
      </c>
      <c r="P20" s="317"/>
      <c r="Q20" s="318"/>
      <c r="R20" s="316">
        <f>AC15</f>
        <v>0</v>
      </c>
      <c r="S20" s="317"/>
      <c r="T20" s="317"/>
      <c r="U20" s="317" t="s">
        <v>36</v>
      </c>
      <c r="V20" s="317">
        <f>Y15</f>
        <v>5</v>
      </c>
      <c r="W20" s="317"/>
      <c r="X20" s="318"/>
      <c r="Y20" s="344"/>
      <c r="Z20" s="345"/>
      <c r="AA20" s="345"/>
      <c r="AB20" s="345"/>
      <c r="AC20" s="345"/>
      <c r="AD20" s="345"/>
      <c r="AE20" s="346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</row>
    <row r="21" spans="1:44" ht="9" customHeight="1">
      <c r="A21" s="328"/>
      <c r="B21" s="329"/>
      <c r="C21" s="330"/>
      <c r="D21" s="338"/>
      <c r="E21" s="339"/>
      <c r="F21" s="339"/>
      <c r="G21" s="339"/>
      <c r="H21" s="339"/>
      <c r="I21" s="339"/>
      <c r="J21" s="340"/>
      <c r="K21" s="319"/>
      <c r="L21" s="320"/>
      <c r="M21" s="320"/>
      <c r="N21" s="320"/>
      <c r="O21" s="320"/>
      <c r="P21" s="320"/>
      <c r="Q21" s="321"/>
      <c r="R21" s="319"/>
      <c r="S21" s="320"/>
      <c r="T21" s="320"/>
      <c r="U21" s="320"/>
      <c r="V21" s="320"/>
      <c r="W21" s="320"/>
      <c r="X21" s="321"/>
      <c r="Y21" s="347"/>
      <c r="Z21" s="348"/>
      <c r="AA21" s="348"/>
      <c r="AB21" s="348"/>
      <c r="AC21" s="348"/>
      <c r="AD21" s="348"/>
      <c r="AE21" s="349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</row>
    <row r="22" spans="1:48" ht="9" customHeight="1" thickBot="1">
      <c r="A22" s="4"/>
      <c r="B22" s="4"/>
      <c r="C22" s="4"/>
      <c r="D22" s="4"/>
      <c r="E22" s="4"/>
      <c r="F22" s="4"/>
      <c r="G22" s="4"/>
      <c r="H22" s="4"/>
      <c r="AU22" s="1"/>
      <c r="AV22" s="1"/>
    </row>
    <row r="23" spans="1:51" ht="9" customHeight="1">
      <c r="A23" s="371" t="s">
        <v>26</v>
      </c>
      <c r="B23" s="372"/>
      <c r="C23" s="372"/>
      <c r="D23" s="372"/>
      <c r="E23" s="372"/>
      <c r="F23" s="372"/>
      <c r="G23" s="372"/>
      <c r="H23" s="372"/>
      <c r="I23" s="372"/>
      <c r="J23" s="373"/>
      <c r="K23" s="381" t="str">
        <f>D26</f>
        <v>柏崎月曜</v>
      </c>
      <c r="L23" s="381"/>
      <c r="M23" s="380"/>
      <c r="N23" s="380"/>
      <c r="O23" s="380"/>
      <c r="P23" s="380"/>
      <c r="Q23" s="380"/>
      <c r="R23" s="380" t="str">
        <f>D31</f>
        <v>三条</v>
      </c>
      <c r="S23" s="380"/>
      <c r="T23" s="380"/>
      <c r="U23" s="380"/>
      <c r="V23" s="380"/>
      <c r="W23" s="380"/>
      <c r="X23" s="380"/>
      <c r="Y23" s="380" t="str">
        <f>D36</f>
        <v>小須戸</v>
      </c>
      <c r="Z23" s="380"/>
      <c r="AA23" s="380"/>
      <c r="AB23" s="380"/>
      <c r="AC23" s="380"/>
      <c r="AD23" s="380"/>
      <c r="AE23" s="380"/>
      <c r="AF23" s="380" t="str">
        <f>D41</f>
        <v>安田</v>
      </c>
      <c r="AG23" s="380"/>
      <c r="AH23" s="380"/>
      <c r="AI23" s="380"/>
      <c r="AJ23" s="380"/>
      <c r="AK23" s="380"/>
      <c r="AL23" s="380"/>
      <c r="AM23" s="331" t="s">
        <v>20</v>
      </c>
      <c r="AN23" s="331"/>
      <c r="AO23" s="331"/>
      <c r="AP23" s="331" t="s">
        <v>21</v>
      </c>
      <c r="AQ23" s="331"/>
      <c r="AR23" s="331"/>
      <c r="AS23" s="322" t="s">
        <v>35</v>
      </c>
      <c r="AT23" s="323"/>
      <c r="AU23" s="324"/>
      <c r="AV23" s="331" t="s">
        <v>22</v>
      </c>
      <c r="AW23" s="331"/>
      <c r="AX23" s="331"/>
      <c r="AY23" s="331"/>
    </row>
    <row r="24" spans="1:51" ht="9" customHeight="1">
      <c r="A24" s="374"/>
      <c r="B24" s="331"/>
      <c r="C24" s="331"/>
      <c r="D24" s="331"/>
      <c r="E24" s="331"/>
      <c r="F24" s="331"/>
      <c r="G24" s="331"/>
      <c r="H24" s="331"/>
      <c r="I24" s="331"/>
      <c r="J24" s="375"/>
      <c r="K24" s="381"/>
      <c r="L24" s="381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31"/>
      <c r="AN24" s="331"/>
      <c r="AO24" s="331"/>
      <c r="AP24" s="331"/>
      <c r="AQ24" s="331"/>
      <c r="AR24" s="331"/>
      <c r="AS24" s="325"/>
      <c r="AT24" s="326"/>
      <c r="AU24" s="327"/>
      <c r="AV24" s="331"/>
      <c r="AW24" s="331"/>
      <c r="AX24" s="331"/>
      <c r="AY24" s="331"/>
    </row>
    <row r="25" spans="1:51" ht="9" customHeight="1" thickBot="1">
      <c r="A25" s="376"/>
      <c r="B25" s="377"/>
      <c r="C25" s="377"/>
      <c r="D25" s="377"/>
      <c r="E25" s="377"/>
      <c r="F25" s="377"/>
      <c r="G25" s="377"/>
      <c r="H25" s="377"/>
      <c r="I25" s="377"/>
      <c r="J25" s="378"/>
      <c r="K25" s="381"/>
      <c r="L25" s="381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31"/>
      <c r="AN25" s="331"/>
      <c r="AO25" s="331"/>
      <c r="AP25" s="331"/>
      <c r="AQ25" s="331"/>
      <c r="AR25" s="331"/>
      <c r="AS25" s="328"/>
      <c r="AT25" s="329"/>
      <c r="AU25" s="330"/>
      <c r="AV25" s="331"/>
      <c r="AW25" s="331"/>
      <c r="AX25" s="331"/>
      <c r="AY25" s="331"/>
    </row>
    <row r="26" spans="1:51" ht="9" customHeight="1">
      <c r="A26" s="370">
        <v>20</v>
      </c>
      <c r="B26" s="370"/>
      <c r="C26" s="370"/>
      <c r="D26" s="386" t="str">
        <f>トーナメント!CH16</f>
        <v>柏崎月曜</v>
      </c>
      <c r="E26" s="386"/>
      <c r="F26" s="386"/>
      <c r="G26" s="386"/>
      <c r="H26" s="386"/>
      <c r="I26" s="386"/>
      <c r="J26" s="386"/>
      <c r="K26" s="341"/>
      <c r="L26" s="342"/>
      <c r="M26" s="342"/>
      <c r="N26" s="342"/>
      <c r="O26" s="342"/>
      <c r="P26" s="342"/>
      <c r="Q26" s="343"/>
      <c r="R26" s="313" t="str">
        <f>IF(R29-V29=0,"×",IF(R29-V29&gt;0,"○","△"))</f>
        <v>○</v>
      </c>
      <c r="S26" s="314"/>
      <c r="T26" s="314"/>
      <c r="U26" s="314"/>
      <c r="V26" s="314"/>
      <c r="W26" s="314"/>
      <c r="X26" s="315"/>
      <c r="Y26" s="313" t="str">
        <f>IF(Y29-AC29=0,"×",IF(Y29-AC29&gt;0,"○","△"))</f>
        <v>△</v>
      </c>
      <c r="Z26" s="314"/>
      <c r="AA26" s="314"/>
      <c r="AB26" s="314"/>
      <c r="AC26" s="314"/>
      <c r="AD26" s="314"/>
      <c r="AE26" s="315"/>
      <c r="AF26" s="313" t="str">
        <f>IF(AF29-AJ29=0,"×",IF(AF29-AJ29&gt;0,"○","△"))</f>
        <v>△</v>
      </c>
      <c r="AG26" s="314"/>
      <c r="AH26" s="314"/>
      <c r="AI26" s="314"/>
      <c r="AJ26" s="314"/>
      <c r="AK26" s="314"/>
      <c r="AL26" s="315"/>
      <c r="AM26" s="312">
        <f>COUNTIF(R26:AL28,"○")</f>
        <v>1</v>
      </c>
      <c r="AN26" s="312"/>
      <c r="AO26" s="312"/>
      <c r="AP26" s="312">
        <f>COUNTIF(R26:AL28,"△")</f>
        <v>2</v>
      </c>
      <c r="AQ26" s="312"/>
      <c r="AR26" s="312"/>
      <c r="AS26" s="312">
        <f>COUNTIF(R26:AL28,"×")</f>
        <v>0</v>
      </c>
      <c r="AT26" s="312"/>
      <c r="AU26" s="312"/>
      <c r="AV26" s="312">
        <v>3</v>
      </c>
      <c r="AW26" s="312"/>
      <c r="AX26" s="312"/>
      <c r="AY26" s="312"/>
    </row>
    <row r="27" spans="1:51" ht="9" customHeight="1">
      <c r="A27" s="331"/>
      <c r="B27" s="331"/>
      <c r="C27" s="331"/>
      <c r="D27" s="369"/>
      <c r="E27" s="369"/>
      <c r="F27" s="369"/>
      <c r="G27" s="369"/>
      <c r="H27" s="369"/>
      <c r="I27" s="369"/>
      <c r="J27" s="369"/>
      <c r="K27" s="344"/>
      <c r="L27" s="345"/>
      <c r="M27" s="345"/>
      <c r="N27" s="345"/>
      <c r="O27" s="345"/>
      <c r="P27" s="345"/>
      <c r="Q27" s="346"/>
      <c r="R27" s="316"/>
      <c r="S27" s="317"/>
      <c r="T27" s="317"/>
      <c r="U27" s="317"/>
      <c r="V27" s="317"/>
      <c r="W27" s="317"/>
      <c r="X27" s="318"/>
      <c r="Y27" s="316"/>
      <c r="Z27" s="317"/>
      <c r="AA27" s="317"/>
      <c r="AB27" s="317"/>
      <c r="AC27" s="317"/>
      <c r="AD27" s="317"/>
      <c r="AE27" s="318"/>
      <c r="AF27" s="316"/>
      <c r="AG27" s="317"/>
      <c r="AH27" s="317"/>
      <c r="AI27" s="317"/>
      <c r="AJ27" s="317"/>
      <c r="AK27" s="317"/>
      <c r="AL27" s="318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</row>
    <row r="28" spans="1:51" ht="9" customHeight="1">
      <c r="A28" s="331"/>
      <c r="B28" s="331"/>
      <c r="C28" s="331"/>
      <c r="D28" s="369"/>
      <c r="E28" s="369"/>
      <c r="F28" s="369"/>
      <c r="G28" s="369"/>
      <c r="H28" s="369"/>
      <c r="I28" s="369"/>
      <c r="J28" s="369"/>
      <c r="K28" s="344"/>
      <c r="L28" s="345"/>
      <c r="M28" s="345"/>
      <c r="N28" s="345"/>
      <c r="O28" s="345"/>
      <c r="P28" s="345"/>
      <c r="Q28" s="346"/>
      <c r="R28" s="316"/>
      <c r="S28" s="317"/>
      <c r="T28" s="317"/>
      <c r="U28" s="317"/>
      <c r="V28" s="317"/>
      <c r="W28" s="317"/>
      <c r="X28" s="318"/>
      <c r="Y28" s="316"/>
      <c r="Z28" s="317"/>
      <c r="AA28" s="317"/>
      <c r="AB28" s="317"/>
      <c r="AC28" s="317"/>
      <c r="AD28" s="317"/>
      <c r="AE28" s="318"/>
      <c r="AF28" s="316"/>
      <c r="AG28" s="317"/>
      <c r="AH28" s="317"/>
      <c r="AI28" s="317"/>
      <c r="AJ28" s="317"/>
      <c r="AK28" s="317"/>
      <c r="AL28" s="318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</row>
    <row r="29" spans="1:51" ht="9" customHeight="1">
      <c r="A29" s="331"/>
      <c r="B29" s="331"/>
      <c r="C29" s="331"/>
      <c r="D29" s="369"/>
      <c r="E29" s="369"/>
      <c r="F29" s="369"/>
      <c r="G29" s="369"/>
      <c r="H29" s="369"/>
      <c r="I29" s="369"/>
      <c r="J29" s="369"/>
      <c r="K29" s="344"/>
      <c r="L29" s="345"/>
      <c r="M29" s="345"/>
      <c r="N29" s="345"/>
      <c r="O29" s="345"/>
      <c r="P29" s="345"/>
      <c r="Q29" s="346"/>
      <c r="R29" s="316">
        <v>3</v>
      </c>
      <c r="S29" s="317"/>
      <c r="T29" s="317"/>
      <c r="U29" s="317" t="s">
        <v>36</v>
      </c>
      <c r="V29" s="317">
        <v>2</v>
      </c>
      <c r="W29" s="317"/>
      <c r="X29" s="318"/>
      <c r="Y29" s="316">
        <v>1</v>
      </c>
      <c r="Z29" s="317"/>
      <c r="AA29" s="317"/>
      <c r="AB29" s="317" t="s">
        <v>36</v>
      </c>
      <c r="AC29" s="317">
        <v>4</v>
      </c>
      <c r="AD29" s="317"/>
      <c r="AE29" s="318"/>
      <c r="AF29" s="316">
        <v>1</v>
      </c>
      <c r="AG29" s="317"/>
      <c r="AH29" s="317"/>
      <c r="AI29" s="317" t="s">
        <v>36</v>
      </c>
      <c r="AJ29" s="317">
        <v>4</v>
      </c>
      <c r="AK29" s="317"/>
      <c r="AL29" s="318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</row>
    <row r="30" spans="1:51" ht="9" customHeight="1">
      <c r="A30" s="331"/>
      <c r="B30" s="331"/>
      <c r="C30" s="331"/>
      <c r="D30" s="369"/>
      <c r="E30" s="369"/>
      <c r="F30" s="369"/>
      <c r="G30" s="369"/>
      <c r="H30" s="369"/>
      <c r="I30" s="369"/>
      <c r="J30" s="369"/>
      <c r="K30" s="347"/>
      <c r="L30" s="348"/>
      <c r="M30" s="348"/>
      <c r="N30" s="348"/>
      <c r="O30" s="348"/>
      <c r="P30" s="348"/>
      <c r="Q30" s="349"/>
      <c r="R30" s="319"/>
      <c r="S30" s="320"/>
      <c r="T30" s="320"/>
      <c r="U30" s="320"/>
      <c r="V30" s="320"/>
      <c r="W30" s="320"/>
      <c r="X30" s="321"/>
      <c r="Y30" s="319"/>
      <c r="Z30" s="320"/>
      <c r="AA30" s="320"/>
      <c r="AB30" s="320"/>
      <c r="AC30" s="320"/>
      <c r="AD30" s="320"/>
      <c r="AE30" s="321"/>
      <c r="AF30" s="319"/>
      <c r="AG30" s="320"/>
      <c r="AH30" s="320"/>
      <c r="AI30" s="320"/>
      <c r="AJ30" s="320"/>
      <c r="AK30" s="320"/>
      <c r="AL30" s="321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</row>
    <row r="31" spans="1:51" ht="9" customHeight="1">
      <c r="A31" s="331">
        <v>21</v>
      </c>
      <c r="B31" s="331"/>
      <c r="C31" s="331"/>
      <c r="D31" s="368" t="str">
        <f>トーナメント!CH18</f>
        <v>三条</v>
      </c>
      <c r="E31" s="369"/>
      <c r="F31" s="369"/>
      <c r="G31" s="369"/>
      <c r="H31" s="369"/>
      <c r="I31" s="369"/>
      <c r="J31" s="369"/>
      <c r="K31" s="313" t="str">
        <f>IF(K34-O34=0,"×",IF(K34-O34&gt;0,"○","△"))</f>
        <v>△</v>
      </c>
      <c r="L31" s="314"/>
      <c r="M31" s="314"/>
      <c r="N31" s="314"/>
      <c r="O31" s="314"/>
      <c r="P31" s="314"/>
      <c r="Q31" s="315"/>
      <c r="R31" s="341"/>
      <c r="S31" s="342"/>
      <c r="T31" s="342"/>
      <c r="U31" s="342"/>
      <c r="V31" s="342"/>
      <c r="W31" s="342"/>
      <c r="X31" s="343"/>
      <c r="Y31" s="313" t="str">
        <f>IF(Y34-AC34=0,"×",IF(Y34-AC34&gt;0,"○","△"))</f>
        <v>△</v>
      </c>
      <c r="Z31" s="314"/>
      <c r="AA31" s="314"/>
      <c r="AB31" s="314"/>
      <c r="AC31" s="314"/>
      <c r="AD31" s="314"/>
      <c r="AE31" s="315"/>
      <c r="AF31" s="313" t="str">
        <f>IF(AF34-AJ34=0,"×",IF(AF34-AJ34&gt;0,"○","△"))</f>
        <v>△</v>
      </c>
      <c r="AG31" s="314"/>
      <c r="AH31" s="314"/>
      <c r="AI31" s="314"/>
      <c r="AJ31" s="314"/>
      <c r="AK31" s="314"/>
      <c r="AL31" s="315"/>
      <c r="AM31" s="312">
        <f>COUNTIF(K31,"○")+COUNTIF(Y31:AL31,"○")</f>
        <v>0</v>
      </c>
      <c r="AN31" s="312"/>
      <c r="AO31" s="312"/>
      <c r="AP31" s="312">
        <f>COUNTIF(K31,"△")+COUNTIF(Y31:AL33,"△")</f>
        <v>3</v>
      </c>
      <c r="AQ31" s="312"/>
      <c r="AR31" s="312"/>
      <c r="AS31" s="312">
        <f>COUNTIF(K31,"×")+COUNTIF(Y31:AL33,"×")</f>
        <v>0</v>
      </c>
      <c r="AT31" s="312"/>
      <c r="AU31" s="312"/>
      <c r="AV31" s="312">
        <v>4</v>
      </c>
      <c r="AW31" s="312"/>
      <c r="AX31" s="312"/>
      <c r="AY31" s="312"/>
    </row>
    <row r="32" spans="1:51" ht="9" customHeight="1">
      <c r="A32" s="331"/>
      <c r="B32" s="331"/>
      <c r="C32" s="331"/>
      <c r="D32" s="369"/>
      <c r="E32" s="369"/>
      <c r="F32" s="369"/>
      <c r="G32" s="369"/>
      <c r="H32" s="369"/>
      <c r="I32" s="369"/>
      <c r="J32" s="369"/>
      <c r="K32" s="316"/>
      <c r="L32" s="317"/>
      <c r="M32" s="317"/>
      <c r="N32" s="317"/>
      <c r="O32" s="317"/>
      <c r="P32" s="317"/>
      <c r="Q32" s="318"/>
      <c r="R32" s="344"/>
      <c r="S32" s="345"/>
      <c r="T32" s="345"/>
      <c r="U32" s="345"/>
      <c r="V32" s="345"/>
      <c r="W32" s="345"/>
      <c r="X32" s="346"/>
      <c r="Y32" s="316"/>
      <c r="Z32" s="317"/>
      <c r="AA32" s="317"/>
      <c r="AB32" s="317"/>
      <c r="AC32" s="317"/>
      <c r="AD32" s="317"/>
      <c r="AE32" s="318"/>
      <c r="AF32" s="316"/>
      <c r="AG32" s="317"/>
      <c r="AH32" s="317"/>
      <c r="AI32" s="317"/>
      <c r="AJ32" s="317"/>
      <c r="AK32" s="317"/>
      <c r="AL32" s="318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</row>
    <row r="33" spans="1:51" ht="9" customHeight="1">
      <c r="A33" s="331"/>
      <c r="B33" s="331"/>
      <c r="C33" s="331"/>
      <c r="D33" s="369"/>
      <c r="E33" s="369"/>
      <c r="F33" s="369"/>
      <c r="G33" s="369"/>
      <c r="H33" s="369"/>
      <c r="I33" s="369"/>
      <c r="J33" s="369"/>
      <c r="K33" s="316"/>
      <c r="L33" s="317"/>
      <c r="M33" s="317"/>
      <c r="N33" s="317"/>
      <c r="O33" s="317"/>
      <c r="P33" s="317"/>
      <c r="Q33" s="318"/>
      <c r="R33" s="344"/>
      <c r="S33" s="345"/>
      <c r="T33" s="345"/>
      <c r="U33" s="345"/>
      <c r="V33" s="345"/>
      <c r="W33" s="345"/>
      <c r="X33" s="346"/>
      <c r="Y33" s="316"/>
      <c r="Z33" s="317"/>
      <c r="AA33" s="317"/>
      <c r="AB33" s="317"/>
      <c r="AC33" s="317"/>
      <c r="AD33" s="317"/>
      <c r="AE33" s="318"/>
      <c r="AF33" s="316"/>
      <c r="AG33" s="317"/>
      <c r="AH33" s="317"/>
      <c r="AI33" s="317"/>
      <c r="AJ33" s="317"/>
      <c r="AK33" s="317"/>
      <c r="AL33" s="318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</row>
    <row r="34" spans="1:51" ht="9" customHeight="1">
      <c r="A34" s="331"/>
      <c r="B34" s="331"/>
      <c r="C34" s="331"/>
      <c r="D34" s="369"/>
      <c r="E34" s="369"/>
      <c r="F34" s="369"/>
      <c r="G34" s="369"/>
      <c r="H34" s="369"/>
      <c r="I34" s="369"/>
      <c r="J34" s="369"/>
      <c r="K34" s="316">
        <f>V29</f>
        <v>2</v>
      </c>
      <c r="L34" s="317"/>
      <c r="M34" s="317"/>
      <c r="N34" s="317" t="s">
        <v>36</v>
      </c>
      <c r="O34" s="317">
        <f>R29</f>
        <v>3</v>
      </c>
      <c r="P34" s="317"/>
      <c r="Q34" s="318"/>
      <c r="R34" s="344"/>
      <c r="S34" s="345"/>
      <c r="T34" s="345"/>
      <c r="U34" s="345"/>
      <c r="V34" s="345"/>
      <c r="W34" s="345"/>
      <c r="X34" s="346"/>
      <c r="Y34" s="316">
        <v>1</v>
      </c>
      <c r="Z34" s="317"/>
      <c r="AA34" s="317"/>
      <c r="AB34" s="317" t="s">
        <v>36</v>
      </c>
      <c r="AC34" s="317">
        <v>4</v>
      </c>
      <c r="AD34" s="317"/>
      <c r="AE34" s="318"/>
      <c r="AF34" s="316">
        <v>1</v>
      </c>
      <c r="AG34" s="317"/>
      <c r="AH34" s="317"/>
      <c r="AI34" s="317" t="s">
        <v>36</v>
      </c>
      <c r="AJ34" s="317">
        <v>4</v>
      </c>
      <c r="AK34" s="317"/>
      <c r="AL34" s="318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</row>
    <row r="35" spans="1:51" ht="9" customHeight="1">
      <c r="A35" s="331"/>
      <c r="B35" s="331"/>
      <c r="C35" s="331"/>
      <c r="D35" s="369"/>
      <c r="E35" s="369"/>
      <c r="F35" s="369"/>
      <c r="G35" s="369"/>
      <c r="H35" s="369"/>
      <c r="I35" s="369"/>
      <c r="J35" s="369"/>
      <c r="K35" s="319"/>
      <c r="L35" s="320"/>
      <c r="M35" s="320"/>
      <c r="N35" s="320"/>
      <c r="O35" s="320"/>
      <c r="P35" s="320"/>
      <c r="Q35" s="321"/>
      <c r="R35" s="347"/>
      <c r="S35" s="348"/>
      <c r="T35" s="348"/>
      <c r="U35" s="348"/>
      <c r="V35" s="348"/>
      <c r="W35" s="348"/>
      <c r="X35" s="349"/>
      <c r="Y35" s="319"/>
      <c r="Z35" s="320"/>
      <c r="AA35" s="320"/>
      <c r="AB35" s="320"/>
      <c r="AC35" s="320"/>
      <c r="AD35" s="320"/>
      <c r="AE35" s="321"/>
      <c r="AF35" s="319"/>
      <c r="AG35" s="320"/>
      <c r="AH35" s="320"/>
      <c r="AI35" s="320"/>
      <c r="AJ35" s="320"/>
      <c r="AK35" s="320"/>
      <c r="AL35" s="321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</row>
    <row r="36" spans="1:51" ht="9" customHeight="1">
      <c r="A36" s="331">
        <v>22</v>
      </c>
      <c r="B36" s="331"/>
      <c r="C36" s="331"/>
      <c r="D36" s="369" t="str">
        <f>トーナメント!CH20</f>
        <v>小須戸</v>
      </c>
      <c r="E36" s="369"/>
      <c r="F36" s="369"/>
      <c r="G36" s="369"/>
      <c r="H36" s="369"/>
      <c r="I36" s="369"/>
      <c r="J36" s="369"/>
      <c r="K36" s="313" t="str">
        <f>IF(K39-O39=0,"×",IF(K39-O39&gt;0,"○","△"))</f>
        <v>○</v>
      </c>
      <c r="L36" s="314"/>
      <c r="M36" s="314"/>
      <c r="N36" s="314"/>
      <c r="O36" s="314"/>
      <c r="P36" s="314"/>
      <c r="Q36" s="315"/>
      <c r="R36" s="313" t="str">
        <f>IF(R39-V39=0,"×",IF(R39-V39&gt;0,"○","△"))</f>
        <v>○</v>
      </c>
      <c r="S36" s="314"/>
      <c r="T36" s="314"/>
      <c r="U36" s="314"/>
      <c r="V36" s="314"/>
      <c r="W36" s="314"/>
      <c r="X36" s="315"/>
      <c r="Y36" s="341"/>
      <c r="Z36" s="342"/>
      <c r="AA36" s="342"/>
      <c r="AB36" s="342"/>
      <c r="AC36" s="342"/>
      <c r="AD36" s="342"/>
      <c r="AE36" s="343"/>
      <c r="AF36" s="313" t="str">
        <f>IF(AF39-AJ39=0,"×",IF(AF39-AJ39&gt;0,"○","△"))</f>
        <v>△</v>
      </c>
      <c r="AG36" s="314"/>
      <c r="AH36" s="314"/>
      <c r="AI36" s="314"/>
      <c r="AJ36" s="314"/>
      <c r="AK36" s="314"/>
      <c r="AL36" s="315"/>
      <c r="AM36" s="312">
        <f>COUNTIF(K36:X38,"○")++COUNTIF(AF36,"○")</f>
        <v>2</v>
      </c>
      <c r="AN36" s="312"/>
      <c r="AO36" s="312"/>
      <c r="AP36" s="312">
        <f>COUNTIF(K36:X38,"△")+COUNTIF(AF36,"△")</f>
        <v>1</v>
      </c>
      <c r="AQ36" s="312"/>
      <c r="AR36" s="312"/>
      <c r="AS36" s="312">
        <f>COUNTIF(K36:X38,"×")+COUNTIF(AF36,"×")</f>
        <v>0</v>
      </c>
      <c r="AT36" s="312"/>
      <c r="AU36" s="312"/>
      <c r="AV36" s="312">
        <v>2</v>
      </c>
      <c r="AW36" s="312"/>
      <c r="AX36" s="312"/>
      <c r="AY36" s="312"/>
    </row>
    <row r="37" spans="1:51" ht="9" customHeight="1">
      <c r="A37" s="331"/>
      <c r="B37" s="331"/>
      <c r="C37" s="331"/>
      <c r="D37" s="369"/>
      <c r="E37" s="369"/>
      <c r="F37" s="369"/>
      <c r="G37" s="369"/>
      <c r="H37" s="369"/>
      <c r="I37" s="369"/>
      <c r="J37" s="369"/>
      <c r="K37" s="316"/>
      <c r="L37" s="317"/>
      <c r="M37" s="317"/>
      <c r="N37" s="317"/>
      <c r="O37" s="317"/>
      <c r="P37" s="317"/>
      <c r="Q37" s="318"/>
      <c r="R37" s="316"/>
      <c r="S37" s="317"/>
      <c r="T37" s="317"/>
      <c r="U37" s="317"/>
      <c r="V37" s="317"/>
      <c r="W37" s="317"/>
      <c r="X37" s="318"/>
      <c r="Y37" s="344"/>
      <c r="Z37" s="345"/>
      <c r="AA37" s="345"/>
      <c r="AB37" s="345"/>
      <c r="AC37" s="345"/>
      <c r="AD37" s="345"/>
      <c r="AE37" s="346"/>
      <c r="AF37" s="316"/>
      <c r="AG37" s="317"/>
      <c r="AH37" s="317"/>
      <c r="AI37" s="317"/>
      <c r="AJ37" s="317"/>
      <c r="AK37" s="317"/>
      <c r="AL37" s="318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</row>
    <row r="38" spans="1:51" ht="9" customHeight="1">
      <c r="A38" s="331"/>
      <c r="B38" s="331"/>
      <c r="C38" s="331"/>
      <c r="D38" s="369"/>
      <c r="E38" s="369"/>
      <c r="F38" s="369"/>
      <c r="G38" s="369"/>
      <c r="H38" s="369"/>
      <c r="I38" s="369"/>
      <c r="J38" s="369"/>
      <c r="K38" s="316"/>
      <c r="L38" s="317"/>
      <c r="M38" s="317"/>
      <c r="N38" s="317"/>
      <c r="O38" s="317"/>
      <c r="P38" s="317"/>
      <c r="Q38" s="318"/>
      <c r="R38" s="316"/>
      <c r="S38" s="317"/>
      <c r="T38" s="317"/>
      <c r="U38" s="317"/>
      <c r="V38" s="317"/>
      <c r="W38" s="317"/>
      <c r="X38" s="318"/>
      <c r="Y38" s="344"/>
      <c r="Z38" s="345"/>
      <c r="AA38" s="345"/>
      <c r="AB38" s="345"/>
      <c r="AC38" s="345"/>
      <c r="AD38" s="345"/>
      <c r="AE38" s="346"/>
      <c r="AF38" s="316"/>
      <c r="AG38" s="317"/>
      <c r="AH38" s="317"/>
      <c r="AI38" s="317"/>
      <c r="AJ38" s="317"/>
      <c r="AK38" s="317"/>
      <c r="AL38" s="318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</row>
    <row r="39" spans="1:51" ht="9" customHeight="1">
      <c r="A39" s="331"/>
      <c r="B39" s="331"/>
      <c r="C39" s="331"/>
      <c r="D39" s="369"/>
      <c r="E39" s="369"/>
      <c r="F39" s="369"/>
      <c r="G39" s="369"/>
      <c r="H39" s="369"/>
      <c r="I39" s="369"/>
      <c r="J39" s="369"/>
      <c r="K39" s="316">
        <f>AC29</f>
        <v>4</v>
      </c>
      <c r="L39" s="317"/>
      <c r="M39" s="317"/>
      <c r="N39" s="317" t="s">
        <v>36</v>
      </c>
      <c r="O39" s="317">
        <f>Y29</f>
        <v>1</v>
      </c>
      <c r="P39" s="317"/>
      <c r="Q39" s="318"/>
      <c r="R39" s="316">
        <f>AC34</f>
        <v>4</v>
      </c>
      <c r="S39" s="317"/>
      <c r="T39" s="317"/>
      <c r="U39" s="317" t="s">
        <v>36</v>
      </c>
      <c r="V39" s="317">
        <f>Y34</f>
        <v>1</v>
      </c>
      <c r="W39" s="317"/>
      <c r="X39" s="318"/>
      <c r="Y39" s="344"/>
      <c r="Z39" s="345"/>
      <c r="AA39" s="345"/>
      <c r="AB39" s="345"/>
      <c r="AC39" s="345"/>
      <c r="AD39" s="345"/>
      <c r="AE39" s="346"/>
      <c r="AF39" s="316">
        <v>2</v>
      </c>
      <c r="AG39" s="317"/>
      <c r="AH39" s="317"/>
      <c r="AI39" s="317" t="s">
        <v>36</v>
      </c>
      <c r="AJ39" s="317">
        <v>3</v>
      </c>
      <c r="AK39" s="317"/>
      <c r="AL39" s="318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</row>
    <row r="40" spans="1:51" ht="9" customHeight="1">
      <c r="A40" s="331"/>
      <c r="B40" s="331"/>
      <c r="C40" s="331"/>
      <c r="D40" s="369"/>
      <c r="E40" s="369"/>
      <c r="F40" s="369"/>
      <c r="G40" s="369"/>
      <c r="H40" s="369"/>
      <c r="I40" s="369"/>
      <c r="J40" s="369"/>
      <c r="K40" s="319"/>
      <c r="L40" s="320"/>
      <c r="M40" s="320"/>
      <c r="N40" s="320"/>
      <c r="O40" s="320"/>
      <c r="P40" s="320"/>
      <c r="Q40" s="321"/>
      <c r="R40" s="319"/>
      <c r="S40" s="320"/>
      <c r="T40" s="320"/>
      <c r="U40" s="320"/>
      <c r="V40" s="320"/>
      <c r="W40" s="320"/>
      <c r="X40" s="321"/>
      <c r="Y40" s="347"/>
      <c r="Z40" s="348"/>
      <c r="AA40" s="348"/>
      <c r="AB40" s="348"/>
      <c r="AC40" s="348"/>
      <c r="AD40" s="348"/>
      <c r="AE40" s="349"/>
      <c r="AF40" s="319"/>
      <c r="AG40" s="320"/>
      <c r="AH40" s="320"/>
      <c r="AI40" s="320"/>
      <c r="AJ40" s="320"/>
      <c r="AK40" s="320"/>
      <c r="AL40" s="321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</row>
    <row r="41" spans="1:51" ht="9" customHeight="1">
      <c r="A41" s="331">
        <v>23</v>
      </c>
      <c r="B41" s="331"/>
      <c r="C41" s="331"/>
      <c r="D41" s="369" t="str">
        <f>トーナメント!CH22</f>
        <v>安田</v>
      </c>
      <c r="E41" s="369"/>
      <c r="F41" s="369"/>
      <c r="G41" s="369"/>
      <c r="H41" s="369"/>
      <c r="I41" s="369"/>
      <c r="J41" s="369"/>
      <c r="K41" s="313" t="str">
        <f>IF(K44-O44=0,"×",IF(K44-O44&gt;0,"○","△"))</f>
        <v>○</v>
      </c>
      <c r="L41" s="314"/>
      <c r="M41" s="314"/>
      <c r="N41" s="314"/>
      <c r="O41" s="314"/>
      <c r="P41" s="314"/>
      <c r="Q41" s="315"/>
      <c r="R41" s="313" t="str">
        <f>IF(R44-V44=0,"×",IF(R44-V44&gt;0,"○","△"))</f>
        <v>○</v>
      </c>
      <c r="S41" s="314"/>
      <c r="T41" s="314"/>
      <c r="U41" s="314"/>
      <c r="V41" s="314"/>
      <c r="W41" s="314"/>
      <c r="X41" s="315"/>
      <c r="Y41" s="313" t="str">
        <f>IF(Y44-AC44=0,"×",IF(Y44-AC44&gt;0,"○","△"))</f>
        <v>○</v>
      </c>
      <c r="Z41" s="314"/>
      <c r="AA41" s="314"/>
      <c r="AB41" s="314"/>
      <c r="AC41" s="314"/>
      <c r="AD41" s="314"/>
      <c r="AE41" s="315"/>
      <c r="AF41" s="341"/>
      <c r="AG41" s="342"/>
      <c r="AH41" s="342"/>
      <c r="AI41" s="342"/>
      <c r="AJ41" s="342"/>
      <c r="AK41" s="342"/>
      <c r="AL41" s="343"/>
      <c r="AM41" s="312">
        <f>COUNTIF(K41:AE43,"○")</f>
        <v>3</v>
      </c>
      <c r="AN41" s="312"/>
      <c r="AO41" s="312"/>
      <c r="AP41" s="312">
        <f>COUNTIF(K41:AE43,"△")</f>
        <v>0</v>
      </c>
      <c r="AQ41" s="312"/>
      <c r="AR41" s="312"/>
      <c r="AS41" s="312">
        <f>COUNTIF(K41:AE43,"×")</f>
        <v>0</v>
      </c>
      <c r="AT41" s="312"/>
      <c r="AU41" s="312"/>
      <c r="AV41" s="312">
        <v>1</v>
      </c>
      <c r="AW41" s="312"/>
      <c r="AX41" s="312"/>
      <c r="AY41" s="312"/>
    </row>
    <row r="42" spans="1:51" ht="9" customHeight="1">
      <c r="A42" s="331"/>
      <c r="B42" s="331"/>
      <c r="C42" s="331"/>
      <c r="D42" s="369"/>
      <c r="E42" s="369"/>
      <c r="F42" s="369"/>
      <c r="G42" s="369"/>
      <c r="H42" s="369"/>
      <c r="I42" s="369"/>
      <c r="J42" s="369"/>
      <c r="K42" s="316"/>
      <c r="L42" s="317"/>
      <c r="M42" s="317"/>
      <c r="N42" s="317"/>
      <c r="O42" s="317"/>
      <c r="P42" s="317"/>
      <c r="Q42" s="318"/>
      <c r="R42" s="316"/>
      <c r="S42" s="317"/>
      <c r="T42" s="317"/>
      <c r="U42" s="317"/>
      <c r="V42" s="317"/>
      <c r="W42" s="317"/>
      <c r="X42" s="318"/>
      <c r="Y42" s="316"/>
      <c r="Z42" s="317"/>
      <c r="AA42" s="317"/>
      <c r="AB42" s="317"/>
      <c r="AC42" s="317"/>
      <c r="AD42" s="317"/>
      <c r="AE42" s="318"/>
      <c r="AF42" s="344"/>
      <c r="AG42" s="345"/>
      <c r="AH42" s="345"/>
      <c r="AI42" s="345"/>
      <c r="AJ42" s="345"/>
      <c r="AK42" s="345"/>
      <c r="AL42" s="346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</row>
    <row r="43" spans="1:51" ht="9" customHeight="1">
      <c r="A43" s="331"/>
      <c r="B43" s="331"/>
      <c r="C43" s="331"/>
      <c r="D43" s="369"/>
      <c r="E43" s="369"/>
      <c r="F43" s="369"/>
      <c r="G43" s="369"/>
      <c r="H43" s="369"/>
      <c r="I43" s="369"/>
      <c r="J43" s="369"/>
      <c r="K43" s="316"/>
      <c r="L43" s="317"/>
      <c r="M43" s="317"/>
      <c r="N43" s="317"/>
      <c r="O43" s="317"/>
      <c r="P43" s="317"/>
      <c r="Q43" s="318"/>
      <c r="R43" s="316"/>
      <c r="S43" s="317"/>
      <c r="T43" s="317"/>
      <c r="U43" s="317"/>
      <c r="V43" s="317"/>
      <c r="W43" s="317"/>
      <c r="X43" s="318"/>
      <c r="Y43" s="316"/>
      <c r="Z43" s="317"/>
      <c r="AA43" s="317"/>
      <c r="AB43" s="317"/>
      <c r="AC43" s="317"/>
      <c r="AD43" s="317"/>
      <c r="AE43" s="318"/>
      <c r="AF43" s="344"/>
      <c r="AG43" s="345"/>
      <c r="AH43" s="345"/>
      <c r="AI43" s="345"/>
      <c r="AJ43" s="345"/>
      <c r="AK43" s="345"/>
      <c r="AL43" s="346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</row>
    <row r="44" spans="1:51" ht="9" customHeight="1">
      <c r="A44" s="331"/>
      <c r="B44" s="331"/>
      <c r="C44" s="331"/>
      <c r="D44" s="369"/>
      <c r="E44" s="369"/>
      <c r="F44" s="369"/>
      <c r="G44" s="369"/>
      <c r="H44" s="369"/>
      <c r="I44" s="369"/>
      <c r="J44" s="369"/>
      <c r="K44" s="316">
        <f>AJ29</f>
        <v>4</v>
      </c>
      <c r="L44" s="317"/>
      <c r="M44" s="317"/>
      <c r="N44" s="317" t="s">
        <v>36</v>
      </c>
      <c r="O44" s="317">
        <f>AF29</f>
        <v>1</v>
      </c>
      <c r="P44" s="317"/>
      <c r="Q44" s="318"/>
      <c r="R44" s="316">
        <f>AJ34</f>
        <v>4</v>
      </c>
      <c r="S44" s="317"/>
      <c r="T44" s="317"/>
      <c r="U44" s="317" t="s">
        <v>36</v>
      </c>
      <c r="V44" s="317">
        <f>AF34</f>
        <v>1</v>
      </c>
      <c r="W44" s="317"/>
      <c r="X44" s="318"/>
      <c r="Y44" s="316">
        <f>AJ39</f>
        <v>3</v>
      </c>
      <c r="Z44" s="317"/>
      <c r="AA44" s="317"/>
      <c r="AB44" s="317" t="s">
        <v>36</v>
      </c>
      <c r="AC44" s="317">
        <f>AF39</f>
        <v>2</v>
      </c>
      <c r="AD44" s="317"/>
      <c r="AE44" s="318"/>
      <c r="AF44" s="344"/>
      <c r="AG44" s="345"/>
      <c r="AH44" s="345"/>
      <c r="AI44" s="345"/>
      <c r="AJ44" s="345"/>
      <c r="AK44" s="345"/>
      <c r="AL44" s="346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</row>
    <row r="45" spans="1:51" ht="9" customHeight="1">
      <c r="A45" s="331"/>
      <c r="B45" s="331"/>
      <c r="C45" s="331"/>
      <c r="D45" s="369"/>
      <c r="E45" s="369"/>
      <c r="F45" s="369"/>
      <c r="G45" s="369"/>
      <c r="H45" s="369"/>
      <c r="I45" s="369"/>
      <c r="J45" s="369"/>
      <c r="K45" s="319"/>
      <c r="L45" s="320"/>
      <c r="M45" s="320"/>
      <c r="N45" s="320"/>
      <c r="O45" s="320"/>
      <c r="P45" s="320"/>
      <c r="Q45" s="321"/>
      <c r="R45" s="319"/>
      <c r="S45" s="320"/>
      <c r="T45" s="320"/>
      <c r="U45" s="320"/>
      <c r="V45" s="320"/>
      <c r="W45" s="320"/>
      <c r="X45" s="321"/>
      <c r="Y45" s="319"/>
      <c r="Z45" s="320"/>
      <c r="AA45" s="320"/>
      <c r="AB45" s="320"/>
      <c r="AC45" s="320"/>
      <c r="AD45" s="320"/>
      <c r="AE45" s="321"/>
      <c r="AF45" s="347"/>
      <c r="AG45" s="348"/>
      <c r="AH45" s="348"/>
      <c r="AI45" s="348"/>
      <c r="AJ45" s="348"/>
      <c r="AK45" s="348"/>
      <c r="AL45" s="349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</row>
    <row r="46" spans="1:48" ht="9" customHeight="1" thickBot="1">
      <c r="A46" s="4"/>
      <c r="B46" s="4"/>
      <c r="C46" s="4"/>
      <c r="D46" s="4"/>
      <c r="E46" s="4"/>
      <c r="F46" s="4"/>
      <c r="G46" s="4"/>
      <c r="H46" s="4"/>
      <c r="AT46" s="1"/>
      <c r="AU46" s="1"/>
      <c r="AV46" s="1"/>
    </row>
    <row r="47" spans="1:48" ht="9" customHeight="1">
      <c r="A47" s="371" t="s">
        <v>27</v>
      </c>
      <c r="B47" s="372"/>
      <c r="C47" s="372"/>
      <c r="D47" s="372"/>
      <c r="E47" s="372"/>
      <c r="F47" s="372"/>
      <c r="G47" s="372"/>
      <c r="H47" s="372"/>
      <c r="I47" s="372"/>
      <c r="J47" s="373"/>
      <c r="K47" s="381" t="str">
        <f>D50</f>
        <v>新潟中央</v>
      </c>
      <c r="L47" s="381"/>
      <c r="M47" s="380"/>
      <c r="N47" s="380"/>
      <c r="O47" s="380"/>
      <c r="P47" s="380"/>
      <c r="Q47" s="380"/>
      <c r="R47" s="380" t="str">
        <f>D55</f>
        <v>黒埼</v>
      </c>
      <c r="S47" s="380"/>
      <c r="T47" s="380"/>
      <c r="U47" s="380"/>
      <c r="V47" s="380"/>
      <c r="W47" s="380"/>
      <c r="X47" s="380"/>
      <c r="Y47" s="380" t="str">
        <f>D60</f>
        <v>長岡教</v>
      </c>
      <c r="Z47" s="380"/>
      <c r="AA47" s="380"/>
      <c r="AB47" s="380"/>
      <c r="AC47" s="380"/>
      <c r="AD47" s="380"/>
      <c r="AE47" s="380"/>
      <c r="AF47" s="331" t="s">
        <v>20</v>
      </c>
      <c r="AG47" s="331"/>
      <c r="AH47" s="331"/>
      <c r="AI47" s="331" t="s">
        <v>21</v>
      </c>
      <c r="AJ47" s="331"/>
      <c r="AK47" s="331"/>
      <c r="AL47" s="322" t="s">
        <v>35</v>
      </c>
      <c r="AM47" s="323"/>
      <c r="AN47" s="324"/>
      <c r="AO47" s="331" t="s">
        <v>22</v>
      </c>
      <c r="AP47" s="331"/>
      <c r="AQ47" s="331"/>
      <c r="AR47" s="331"/>
      <c r="AS47" s="408" t="s">
        <v>133</v>
      </c>
      <c r="AT47" s="409"/>
      <c r="AU47" s="1"/>
      <c r="AV47" s="1"/>
    </row>
    <row r="48" spans="1:48" ht="9" customHeight="1">
      <c r="A48" s="374"/>
      <c r="B48" s="331"/>
      <c r="C48" s="331"/>
      <c r="D48" s="331"/>
      <c r="E48" s="331"/>
      <c r="F48" s="331"/>
      <c r="G48" s="331"/>
      <c r="H48" s="331"/>
      <c r="I48" s="331"/>
      <c r="J48" s="375"/>
      <c r="K48" s="381"/>
      <c r="L48" s="381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31"/>
      <c r="AG48" s="331"/>
      <c r="AH48" s="331"/>
      <c r="AI48" s="331"/>
      <c r="AJ48" s="331"/>
      <c r="AK48" s="331"/>
      <c r="AL48" s="325"/>
      <c r="AM48" s="326"/>
      <c r="AN48" s="327"/>
      <c r="AO48" s="331"/>
      <c r="AP48" s="331"/>
      <c r="AQ48" s="331"/>
      <c r="AR48" s="331"/>
      <c r="AS48" s="408"/>
      <c r="AT48" s="409"/>
      <c r="AU48" s="1"/>
      <c r="AV48" s="1"/>
    </row>
    <row r="49" spans="1:48" ht="9" customHeight="1" thickBot="1">
      <c r="A49" s="376"/>
      <c r="B49" s="377"/>
      <c r="C49" s="377"/>
      <c r="D49" s="377"/>
      <c r="E49" s="377"/>
      <c r="F49" s="377"/>
      <c r="G49" s="377"/>
      <c r="H49" s="377"/>
      <c r="I49" s="377"/>
      <c r="J49" s="378"/>
      <c r="K49" s="381"/>
      <c r="L49" s="381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31"/>
      <c r="AG49" s="331"/>
      <c r="AH49" s="331"/>
      <c r="AI49" s="331"/>
      <c r="AJ49" s="331"/>
      <c r="AK49" s="331"/>
      <c r="AL49" s="328"/>
      <c r="AM49" s="329"/>
      <c r="AN49" s="330"/>
      <c r="AO49" s="331"/>
      <c r="AP49" s="331"/>
      <c r="AQ49" s="331"/>
      <c r="AR49" s="331"/>
      <c r="AS49" s="408"/>
      <c r="AT49" s="409"/>
      <c r="AU49" s="1"/>
      <c r="AV49" s="1"/>
    </row>
    <row r="50" spans="1:48" ht="9" customHeight="1">
      <c r="A50" s="370">
        <v>24</v>
      </c>
      <c r="B50" s="370"/>
      <c r="C50" s="370"/>
      <c r="D50" s="410" t="str">
        <f>トーナメント!CH24</f>
        <v>新潟中央</v>
      </c>
      <c r="E50" s="411"/>
      <c r="F50" s="411"/>
      <c r="G50" s="411"/>
      <c r="H50" s="411"/>
      <c r="I50" s="411"/>
      <c r="J50" s="412"/>
      <c r="K50" s="341"/>
      <c r="L50" s="342"/>
      <c r="M50" s="342"/>
      <c r="N50" s="342"/>
      <c r="O50" s="342"/>
      <c r="P50" s="342"/>
      <c r="Q50" s="343"/>
      <c r="R50" s="313" t="str">
        <f>IF(R53-V53=0,"×",IF(R53-V53&gt;0,"○","△"))</f>
        <v>△</v>
      </c>
      <c r="S50" s="314"/>
      <c r="T50" s="314"/>
      <c r="U50" s="314"/>
      <c r="V50" s="314"/>
      <c r="W50" s="314"/>
      <c r="X50" s="315"/>
      <c r="Y50" s="313" t="str">
        <f>IF(Y53-AC53=0,"×",IF(Y53-AC53&gt;0,"○","△"))</f>
        <v>○</v>
      </c>
      <c r="Z50" s="314"/>
      <c r="AA50" s="314"/>
      <c r="AB50" s="314"/>
      <c r="AC50" s="314"/>
      <c r="AD50" s="314"/>
      <c r="AE50" s="315"/>
      <c r="AF50" s="312">
        <f>COUNTIF(R50:AE52,"○")</f>
        <v>1</v>
      </c>
      <c r="AG50" s="312"/>
      <c r="AH50" s="312"/>
      <c r="AI50" s="312">
        <f>COUNTIF(R50:AE52,"△")</f>
        <v>1</v>
      </c>
      <c r="AJ50" s="312"/>
      <c r="AK50" s="312"/>
      <c r="AL50" s="312">
        <f>COUNTIF(R50:AE52,"×")</f>
        <v>0</v>
      </c>
      <c r="AM50" s="312"/>
      <c r="AN50" s="312"/>
      <c r="AO50" s="312">
        <v>2</v>
      </c>
      <c r="AP50" s="312"/>
      <c r="AQ50" s="312"/>
      <c r="AR50" s="312"/>
      <c r="AS50" s="408"/>
      <c r="AT50" s="409"/>
      <c r="AU50" s="1"/>
      <c r="AV50" s="1"/>
    </row>
    <row r="51" spans="1:48" ht="9" customHeight="1">
      <c r="A51" s="370"/>
      <c r="B51" s="370"/>
      <c r="C51" s="370"/>
      <c r="D51" s="367"/>
      <c r="E51" s="400"/>
      <c r="F51" s="400"/>
      <c r="G51" s="400"/>
      <c r="H51" s="400"/>
      <c r="I51" s="400"/>
      <c r="J51" s="401"/>
      <c r="K51" s="344"/>
      <c r="L51" s="345"/>
      <c r="M51" s="345"/>
      <c r="N51" s="345"/>
      <c r="O51" s="345"/>
      <c r="P51" s="345"/>
      <c r="Q51" s="346"/>
      <c r="R51" s="316"/>
      <c r="S51" s="317"/>
      <c r="T51" s="317"/>
      <c r="U51" s="317"/>
      <c r="V51" s="317"/>
      <c r="W51" s="317"/>
      <c r="X51" s="318"/>
      <c r="Y51" s="316"/>
      <c r="Z51" s="317"/>
      <c r="AA51" s="317"/>
      <c r="AB51" s="317"/>
      <c r="AC51" s="317"/>
      <c r="AD51" s="317"/>
      <c r="AE51" s="318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408"/>
      <c r="AT51" s="409"/>
      <c r="AU51" s="1"/>
      <c r="AV51" s="1"/>
    </row>
    <row r="52" spans="1:48" ht="9" customHeight="1">
      <c r="A52" s="370"/>
      <c r="B52" s="370"/>
      <c r="C52" s="370"/>
      <c r="D52" s="367"/>
      <c r="E52" s="400"/>
      <c r="F52" s="400"/>
      <c r="G52" s="400"/>
      <c r="H52" s="400"/>
      <c r="I52" s="400"/>
      <c r="J52" s="401"/>
      <c r="K52" s="344"/>
      <c r="L52" s="345"/>
      <c r="M52" s="345"/>
      <c r="N52" s="345"/>
      <c r="O52" s="345"/>
      <c r="P52" s="345"/>
      <c r="Q52" s="346"/>
      <c r="R52" s="316"/>
      <c r="S52" s="317"/>
      <c r="T52" s="317"/>
      <c r="U52" s="317"/>
      <c r="V52" s="317"/>
      <c r="W52" s="317"/>
      <c r="X52" s="318"/>
      <c r="Y52" s="316"/>
      <c r="Z52" s="317"/>
      <c r="AA52" s="317"/>
      <c r="AB52" s="317"/>
      <c r="AC52" s="317"/>
      <c r="AD52" s="317"/>
      <c r="AE52" s="318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408"/>
      <c r="AT52" s="409"/>
      <c r="AU52" s="1"/>
      <c r="AV52" s="1"/>
    </row>
    <row r="53" spans="1:48" ht="9" customHeight="1">
      <c r="A53" s="370"/>
      <c r="B53" s="370"/>
      <c r="C53" s="370"/>
      <c r="D53" s="367"/>
      <c r="E53" s="400"/>
      <c r="F53" s="400"/>
      <c r="G53" s="400"/>
      <c r="H53" s="400"/>
      <c r="I53" s="400"/>
      <c r="J53" s="401"/>
      <c r="K53" s="344"/>
      <c r="L53" s="345"/>
      <c r="M53" s="345"/>
      <c r="N53" s="345"/>
      <c r="O53" s="345"/>
      <c r="P53" s="345"/>
      <c r="Q53" s="346"/>
      <c r="R53" s="316">
        <v>2</v>
      </c>
      <c r="S53" s="317"/>
      <c r="T53" s="317"/>
      <c r="U53" s="317" t="s">
        <v>36</v>
      </c>
      <c r="V53" s="317">
        <v>3</v>
      </c>
      <c r="W53" s="317"/>
      <c r="X53" s="318"/>
      <c r="Y53" s="316">
        <v>2</v>
      </c>
      <c r="Z53" s="317"/>
      <c r="AA53" s="317"/>
      <c r="AB53" s="317" t="s">
        <v>36</v>
      </c>
      <c r="AC53" s="317">
        <v>1</v>
      </c>
      <c r="AD53" s="317"/>
      <c r="AE53" s="318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408"/>
      <c r="AT53" s="409"/>
      <c r="AU53" s="1"/>
      <c r="AV53" s="1"/>
    </row>
    <row r="54" spans="1:48" ht="9" customHeight="1">
      <c r="A54" s="331"/>
      <c r="B54" s="331"/>
      <c r="C54" s="331"/>
      <c r="D54" s="402"/>
      <c r="E54" s="403"/>
      <c r="F54" s="403"/>
      <c r="G54" s="403"/>
      <c r="H54" s="403"/>
      <c r="I54" s="403"/>
      <c r="J54" s="404"/>
      <c r="K54" s="347"/>
      <c r="L54" s="348"/>
      <c r="M54" s="348"/>
      <c r="N54" s="348"/>
      <c r="O54" s="348"/>
      <c r="P54" s="348"/>
      <c r="Q54" s="349"/>
      <c r="R54" s="319"/>
      <c r="S54" s="320"/>
      <c r="T54" s="320"/>
      <c r="U54" s="320"/>
      <c r="V54" s="320"/>
      <c r="W54" s="320"/>
      <c r="X54" s="321"/>
      <c r="Y54" s="319"/>
      <c r="Z54" s="320"/>
      <c r="AA54" s="320"/>
      <c r="AB54" s="320"/>
      <c r="AC54" s="320"/>
      <c r="AD54" s="320"/>
      <c r="AE54" s="321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408"/>
      <c r="AT54" s="409"/>
      <c r="AU54" s="1"/>
      <c r="AV54" s="1"/>
    </row>
    <row r="55" spans="1:48" ht="9" customHeight="1">
      <c r="A55" s="331">
        <v>25</v>
      </c>
      <c r="B55" s="331"/>
      <c r="C55" s="331"/>
      <c r="D55" s="396" t="str">
        <f>トーナメント!CH26</f>
        <v>黒埼</v>
      </c>
      <c r="E55" s="398"/>
      <c r="F55" s="398"/>
      <c r="G55" s="398"/>
      <c r="H55" s="398"/>
      <c r="I55" s="398"/>
      <c r="J55" s="399"/>
      <c r="K55" s="313" t="str">
        <f>IF(K58-O58=0,"×",IF(K58-O58&gt;0,"○","△"))</f>
        <v>○</v>
      </c>
      <c r="L55" s="314"/>
      <c r="M55" s="314"/>
      <c r="N55" s="314"/>
      <c r="O55" s="314"/>
      <c r="P55" s="314"/>
      <c r="Q55" s="315"/>
      <c r="R55" s="341"/>
      <c r="S55" s="342"/>
      <c r="T55" s="342"/>
      <c r="U55" s="342"/>
      <c r="V55" s="342"/>
      <c r="W55" s="342"/>
      <c r="X55" s="343"/>
      <c r="Y55" s="313" t="str">
        <f>IF(Y58-AC58=0,"×",IF(Y58-AC58&gt;0,"○","△"))</f>
        <v>△</v>
      </c>
      <c r="Z55" s="314"/>
      <c r="AA55" s="314"/>
      <c r="AB55" s="314"/>
      <c r="AC55" s="314"/>
      <c r="AD55" s="314"/>
      <c r="AE55" s="315"/>
      <c r="AF55" s="312">
        <f>COUNTIF(K55,"○")+COUNTIF(Y55,"○")</f>
        <v>1</v>
      </c>
      <c r="AG55" s="312"/>
      <c r="AH55" s="312"/>
      <c r="AI55" s="312">
        <f>COUNTIF(K55,"△")+COUNTIF(Y55,"△")</f>
        <v>1</v>
      </c>
      <c r="AJ55" s="312"/>
      <c r="AK55" s="312"/>
      <c r="AL55" s="312">
        <f>COUNTIF(K55,"×")+COUNTIF(Y55,"×")</f>
        <v>0</v>
      </c>
      <c r="AM55" s="312"/>
      <c r="AN55" s="312"/>
      <c r="AO55" s="312">
        <v>3</v>
      </c>
      <c r="AP55" s="312"/>
      <c r="AQ55" s="312"/>
      <c r="AR55" s="312"/>
      <c r="AS55" s="408"/>
      <c r="AT55" s="409"/>
      <c r="AU55" s="1"/>
      <c r="AV55" s="1"/>
    </row>
    <row r="56" spans="1:48" ht="9" customHeight="1">
      <c r="A56" s="331"/>
      <c r="B56" s="331"/>
      <c r="C56" s="331"/>
      <c r="D56" s="367"/>
      <c r="E56" s="400"/>
      <c r="F56" s="400"/>
      <c r="G56" s="400"/>
      <c r="H56" s="400"/>
      <c r="I56" s="400"/>
      <c r="J56" s="401"/>
      <c r="K56" s="316"/>
      <c r="L56" s="317"/>
      <c r="M56" s="317"/>
      <c r="N56" s="317"/>
      <c r="O56" s="317"/>
      <c r="P56" s="317"/>
      <c r="Q56" s="318"/>
      <c r="R56" s="344"/>
      <c r="S56" s="345"/>
      <c r="T56" s="345"/>
      <c r="U56" s="345"/>
      <c r="V56" s="345"/>
      <c r="W56" s="345"/>
      <c r="X56" s="346"/>
      <c r="Y56" s="316"/>
      <c r="Z56" s="317"/>
      <c r="AA56" s="317"/>
      <c r="AB56" s="317"/>
      <c r="AC56" s="317"/>
      <c r="AD56" s="317"/>
      <c r="AE56" s="318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408"/>
      <c r="AT56" s="409"/>
      <c r="AU56" s="1"/>
      <c r="AV56" s="1"/>
    </row>
    <row r="57" spans="1:48" ht="9" customHeight="1">
      <c r="A57" s="331"/>
      <c r="B57" s="331"/>
      <c r="C57" s="331"/>
      <c r="D57" s="367"/>
      <c r="E57" s="400"/>
      <c r="F57" s="400"/>
      <c r="G57" s="400"/>
      <c r="H57" s="400"/>
      <c r="I57" s="400"/>
      <c r="J57" s="401"/>
      <c r="K57" s="316"/>
      <c r="L57" s="317"/>
      <c r="M57" s="317"/>
      <c r="N57" s="317"/>
      <c r="O57" s="317"/>
      <c r="P57" s="317"/>
      <c r="Q57" s="318"/>
      <c r="R57" s="344"/>
      <c r="S57" s="345"/>
      <c r="T57" s="345"/>
      <c r="U57" s="345"/>
      <c r="V57" s="345"/>
      <c r="W57" s="345"/>
      <c r="X57" s="346"/>
      <c r="Y57" s="316"/>
      <c r="Z57" s="317"/>
      <c r="AA57" s="317"/>
      <c r="AB57" s="317"/>
      <c r="AC57" s="317"/>
      <c r="AD57" s="317"/>
      <c r="AE57" s="318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408"/>
      <c r="AT57" s="409"/>
      <c r="AU57" s="1"/>
      <c r="AV57" s="1"/>
    </row>
    <row r="58" spans="1:48" ht="9" customHeight="1">
      <c r="A58" s="331"/>
      <c r="B58" s="331"/>
      <c r="C58" s="331"/>
      <c r="D58" s="367"/>
      <c r="E58" s="400"/>
      <c r="F58" s="400"/>
      <c r="G58" s="400"/>
      <c r="H58" s="400"/>
      <c r="I58" s="400"/>
      <c r="J58" s="401"/>
      <c r="K58" s="316">
        <f>V53</f>
        <v>3</v>
      </c>
      <c r="L58" s="317"/>
      <c r="M58" s="317"/>
      <c r="N58" s="317" t="s">
        <v>36</v>
      </c>
      <c r="O58" s="317">
        <f>R53</f>
        <v>2</v>
      </c>
      <c r="P58" s="317"/>
      <c r="Q58" s="318"/>
      <c r="R58" s="344"/>
      <c r="S58" s="345"/>
      <c r="T58" s="345"/>
      <c r="U58" s="345"/>
      <c r="V58" s="345"/>
      <c r="W58" s="345"/>
      <c r="X58" s="346"/>
      <c r="Y58" s="316">
        <v>1</v>
      </c>
      <c r="Z58" s="317"/>
      <c r="AA58" s="317"/>
      <c r="AB58" s="317" t="s">
        <v>36</v>
      </c>
      <c r="AC58" s="317">
        <v>3</v>
      </c>
      <c r="AD58" s="317"/>
      <c r="AE58" s="318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408"/>
      <c r="AT58" s="409"/>
      <c r="AU58" s="1"/>
      <c r="AV58" s="1"/>
    </row>
    <row r="59" spans="1:48" ht="9" customHeight="1">
      <c r="A59" s="331"/>
      <c r="B59" s="331"/>
      <c r="C59" s="331"/>
      <c r="D59" s="402"/>
      <c r="E59" s="403"/>
      <c r="F59" s="403"/>
      <c r="G59" s="403"/>
      <c r="H59" s="403"/>
      <c r="I59" s="403"/>
      <c r="J59" s="404"/>
      <c r="K59" s="319"/>
      <c r="L59" s="320"/>
      <c r="M59" s="320"/>
      <c r="N59" s="320"/>
      <c r="O59" s="320"/>
      <c r="P59" s="320"/>
      <c r="Q59" s="321"/>
      <c r="R59" s="347"/>
      <c r="S59" s="348"/>
      <c r="T59" s="348"/>
      <c r="U59" s="348"/>
      <c r="V59" s="348"/>
      <c r="W59" s="348"/>
      <c r="X59" s="349"/>
      <c r="Y59" s="319"/>
      <c r="Z59" s="320"/>
      <c r="AA59" s="320"/>
      <c r="AB59" s="320"/>
      <c r="AC59" s="320"/>
      <c r="AD59" s="320"/>
      <c r="AE59" s="321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408"/>
      <c r="AT59" s="409"/>
      <c r="AU59" s="1"/>
      <c r="AV59" s="1"/>
    </row>
    <row r="60" spans="1:48" ht="9" customHeight="1">
      <c r="A60" s="331">
        <v>26</v>
      </c>
      <c r="B60" s="331"/>
      <c r="C60" s="331"/>
      <c r="D60" s="332" t="str">
        <f>トーナメント!CH28</f>
        <v>長岡教</v>
      </c>
      <c r="E60" s="333"/>
      <c r="F60" s="333"/>
      <c r="G60" s="333"/>
      <c r="H60" s="333"/>
      <c r="I60" s="333"/>
      <c r="J60" s="334"/>
      <c r="K60" s="313" t="str">
        <f>IF(K63-O63=0,"×",IF(K63-O63&gt;0,"○","△"))</f>
        <v>△</v>
      </c>
      <c r="L60" s="314"/>
      <c r="M60" s="314"/>
      <c r="N60" s="314"/>
      <c r="O60" s="314"/>
      <c r="P60" s="314"/>
      <c r="Q60" s="315"/>
      <c r="R60" s="313" t="str">
        <f>IF(R63-V63=0,"×",IF(R63-V63&gt;0,"○","△"))</f>
        <v>○</v>
      </c>
      <c r="S60" s="314"/>
      <c r="T60" s="314"/>
      <c r="U60" s="314"/>
      <c r="V60" s="314"/>
      <c r="W60" s="314"/>
      <c r="X60" s="315"/>
      <c r="Y60" s="341"/>
      <c r="Z60" s="342"/>
      <c r="AA60" s="342"/>
      <c r="AB60" s="342"/>
      <c r="AC60" s="342"/>
      <c r="AD60" s="342"/>
      <c r="AE60" s="343"/>
      <c r="AF60" s="312">
        <f>COUNTIF(K60:X62,"○")</f>
        <v>1</v>
      </c>
      <c r="AG60" s="312"/>
      <c r="AH60" s="312"/>
      <c r="AI60" s="312">
        <f>COUNTIF(K60,"△")+COUNTIF(R60,"△")</f>
        <v>1</v>
      </c>
      <c r="AJ60" s="312"/>
      <c r="AK60" s="312"/>
      <c r="AL60" s="312">
        <f>COUNTIF(K60:X62,"×")</f>
        <v>0</v>
      </c>
      <c r="AM60" s="312"/>
      <c r="AN60" s="312"/>
      <c r="AO60" s="312">
        <v>1</v>
      </c>
      <c r="AP60" s="312"/>
      <c r="AQ60" s="312"/>
      <c r="AR60" s="312"/>
      <c r="AS60" s="408"/>
      <c r="AT60" s="409"/>
      <c r="AU60" s="1"/>
      <c r="AV60" s="1"/>
    </row>
    <row r="61" spans="1:48" ht="9" customHeight="1">
      <c r="A61" s="331"/>
      <c r="B61" s="331"/>
      <c r="C61" s="331"/>
      <c r="D61" s="335"/>
      <c r="E61" s="336"/>
      <c r="F61" s="336"/>
      <c r="G61" s="336"/>
      <c r="H61" s="336"/>
      <c r="I61" s="336"/>
      <c r="J61" s="337"/>
      <c r="K61" s="316"/>
      <c r="L61" s="317"/>
      <c r="M61" s="317"/>
      <c r="N61" s="317"/>
      <c r="O61" s="317"/>
      <c r="P61" s="317"/>
      <c r="Q61" s="318"/>
      <c r="R61" s="316"/>
      <c r="S61" s="317"/>
      <c r="T61" s="317"/>
      <c r="U61" s="317"/>
      <c r="V61" s="317"/>
      <c r="W61" s="317"/>
      <c r="X61" s="318"/>
      <c r="Y61" s="344"/>
      <c r="Z61" s="345"/>
      <c r="AA61" s="345"/>
      <c r="AB61" s="345"/>
      <c r="AC61" s="345"/>
      <c r="AD61" s="345"/>
      <c r="AE61" s="346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408"/>
      <c r="AT61" s="409"/>
      <c r="AU61" s="1"/>
      <c r="AV61" s="1"/>
    </row>
    <row r="62" spans="1:48" ht="9" customHeight="1">
      <c r="A62" s="331"/>
      <c r="B62" s="331"/>
      <c r="C62" s="331"/>
      <c r="D62" s="335"/>
      <c r="E62" s="336"/>
      <c r="F62" s="336"/>
      <c r="G62" s="336"/>
      <c r="H62" s="336"/>
      <c r="I62" s="336"/>
      <c r="J62" s="337"/>
      <c r="K62" s="316"/>
      <c r="L62" s="317"/>
      <c r="M62" s="317"/>
      <c r="N62" s="317"/>
      <c r="O62" s="317"/>
      <c r="P62" s="317"/>
      <c r="Q62" s="318"/>
      <c r="R62" s="316"/>
      <c r="S62" s="317"/>
      <c r="T62" s="317"/>
      <c r="U62" s="317"/>
      <c r="V62" s="317"/>
      <c r="W62" s="317"/>
      <c r="X62" s="318"/>
      <c r="Y62" s="344"/>
      <c r="Z62" s="345"/>
      <c r="AA62" s="345"/>
      <c r="AB62" s="345"/>
      <c r="AC62" s="345"/>
      <c r="AD62" s="345"/>
      <c r="AE62" s="346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408"/>
      <c r="AT62" s="409"/>
      <c r="AU62" s="1"/>
      <c r="AV62" s="1"/>
    </row>
    <row r="63" spans="1:48" ht="9" customHeight="1">
      <c r="A63" s="331"/>
      <c r="B63" s="331"/>
      <c r="C63" s="331"/>
      <c r="D63" s="335"/>
      <c r="E63" s="336"/>
      <c r="F63" s="336"/>
      <c r="G63" s="336"/>
      <c r="H63" s="336"/>
      <c r="I63" s="336"/>
      <c r="J63" s="337"/>
      <c r="K63" s="316">
        <f>AC53</f>
        <v>1</v>
      </c>
      <c r="L63" s="317"/>
      <c r="M63" s="317"/>
      <c r="N63" s="317" t="s">
        <v>36</v>
      </c>
      <c r="O63" s="317">
        <f>Y53</f>
        <v>2</v>
      </c>
      <c r="P63" s="317"/>
      <c r="Q63" s="318"/>
      <c r="R63" s="316">
        <f>AC58</f>
        <v>3</v>
      </c>
      <c r="S63" s="317"/>
      <c r="T63" s="317"/>
      <c r="U63" s="317" t="s">
        <v>36</v>
      </c>
      <c r="V63" s="317">
        <f>Y58</f>
        <v>1</v>
      </c>
      <c r="W63" s="317"/>
      <c r="X63" s="318"/>
      <c r="Y63" s="344"/>
      <c r="Z63" s="345"/>
      <c r="AA63" s="345"/>
      <c r="AB63" s="345"/>
      <c r="AC63" s="345"/>
      <c r="AD63" s="345"/>
      <c r="AE63" s="346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408"/>
      <c r="AT63" s="409"/>
      <c r="AU63" s="1"/>
      <c r="AV63" s="1"/>
    </row>
    <row r="64" spans="1:48" ht="9" customHeight="1">
      <c r="A64" s="331"/>
      <c r="B64" s="331"/>
      <c r="C64" s="331"/>
      <c r="D64" s="338"/>
      <c r="E64" s="339"/>
      <c r="F64" s="339"/>
      <c r="G64" s="339"/>
      <c r="H64" s="339"/>
      <c r="I64" s="339"/>
      <c r="J64" s="340"/>
      <c r="K64" s="319"/>
      <c r="L64" s="320"/>
      <c r="M64" s="320"/>
      <c r="N64" s="320"/>
      <c r="O64" s="320"/>
      <c r="P64" s="320"/>
      <c r="Q64" s="321"/>
      <c r="R64" s="319"/>
      <c r="S64" s="320"/>
      <c r="T64" s="320"/>
      <c r="U64" s="320"/>
      <c r="V64" s="320"/>
      <c r="W64" s="320"/>
      <c r="X64" s="321"/>
      <c r="Y64" s="347"/>
      <c r="Z64" s="348"/>
      <c r="AA64" s="348"/>
      <c r="AB64" s="348"/>
      <c r="AC64" s="348"/>
      <c r="AD64" s="348"/>
      <c r="AE64" s="349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408"/>
      <c r="AT64" s="409"/>
      <c r="AU64" s="1"/>
      <c r="AV64" s="1"/>
    </row>
    <row r="65" spans="1:48" ht="9" customHeight="1" thickBot="1">
      <c r="A65" s="4"/>
      <c r="B65" s="4"/>
      <c r="C65" s="4"/>
      <c r="D65" s="4"/>
      <c r="E65" s="4"/>
      <c r="F65" s="4"/>
      <c r="G65" s="4"/>
      <c r="H65" s="4"/>
      <c r="AT65" s="1"/>
      <c r="AU65" s="1"/>
      <c r="AV65" s="1"/>
    </row>
    <row r="66" spans="1:48" ht="9" customHeight="1">
      <c r="A66" s="350" t="s">
        <v>28</v>
      </c>
      <c r="B66" s="351"/>
      <c r="C66" s="351"/>
      <c r="D66" s="351"/>
      <c r="E66" s="351"/>
      <c r="F66" s="351"/>
      <c r="G66" s="351"/>
      <c r="H66" s="351"/>
      <c r="I66" s="351"/>
      <c r="J66" s="352"/>
      <c r="K66" s="358" t="str">
        <f>D69</f>
        <v>光晴道場</v>
      </c>
      <c r="L66" s="358"/>
      <c r="M66" s="358"/>
      <c r="N66" s="358"/>
      <c r="O66" s="358"/>
      <c r="P66" s="358"/>
      <c r="Q66" s="359"/>
      <c r="R66" s="364" t="str">
        <f>D74</f>
        <v>吉田</v>
      </c>
      <c r="S66" s="358"/>
      <c r="T66" s="358"/>
      <c r="U66" s="358"/>
      <c r="V66" s="358"/>
      <c r="W66" s="358"/>
      <c r="X66" s="359"/>
      <c r="Y66" s="364" t="str">
        <f>D79</f>
        <v>順道舘
牛木</v>
      </c>
      <c r="Z66" s="358"/>
      <c r="AA66" s="358"/>
      <c r="AB66" s="358"/>
      <c r="AC66" s="358"/>
      <c r="AD66" s="358"/>
      <c r="AE66" s="359"/>
      <c r="AF66" s="322" t="s">
        <v>20</v>
      </c>
      <c r="AG66" s="323"/>
      <c r="AH66" s="324"/>
      <c r="AI66" s="322" t="s">
        <v>21</v>
      </c>
      <c r="AJ66" s="323"/>
      <c r="AK66" s="324"/>
      <c r="AL66" s="322" t="s">
        <v>35</v>
      </c>
      <c r="AM66" s="323"/>
      <c r="AN66" s="324"/>
      <c r="AO66" s="322" t="s">
        <v>22</v>
      </c>
      <c r="AP66" s="323"/>
      <c r="AQ66" s="323"/>
      <c r="AR66" s="324"/>
      <c r="AT66" s="1"/>
      <c r="AU66" s="1"/>
      <c r="AV66" s="1"/>
    </row>
    <row r="67" spans="1:48" ht="9" customHeight="1">
      <c r="A67" s="353"/>
      <c r="B67" s="326"/>
      <c r="C67" s="326"/>
      <c r="D67" s="326"/>
      <c r="E67" s="326"/>
      <c r="F67" s="326"/>
      <c r="G67" s="326"/>
      <c r="H67" s="326"/>
      <c r="I67" s="326"/>
      <c r="J67" s="354"/>
      <c r="K67" s="360"/>
      <c r="L67" s="360"/>
      <c r="M67" s="360"/>
      <c r="N67" s="360"/>
      <c r="O67" s="360"/>
      <c r="P67" s="360"/>
      <c r="Q67" s="361"/>
      <c r="R67" s="365"/>
      <c r="S67" s="360"/>
      <c r="T67" s="360"/>
      <c r="U67" s="360"/>
      <c r="V67" s="360"/>
      <c r="W67" s="360"/>
      <c r="X67" s="361"/>
      <c r="Y67" s="365"/>
      <c r="Z67" s="360"/>
      <c r="AA67" s="360"/>
      <c r="AB67" s="360"/>
      <c r="AC67" s="360"/>
      <c r="AD67" s="360"/>
      <c r="AE67" s="361"/>
      <c r="AF67" s="325"/>
      <c r="AG67" s="326"/>
      <c r="AH67" s="327"/>
      <c r="AI67" s="325"/>
      <c r="AJ67" s="326"/>
      <c r="AK67" s="327"/>
      <c r="AL67" s="325"/>
      <c r="AM67" s="326"/>
      <c r="AN67" s="327"/>
      <c r="AO67" s="325"/>
      <c r="AP67" s="326"/>
      <c r="AQ67" s="326"/>
      <c r="AR67" s="327"/>
      <c r="AT67" s="1"/>
      <c r="AU67" s="1"/>
      <c r="AV67" s="1"/>
    </row>
    <row r="68" spans="1:48" ht="9" customHeight="1" thickBot="1">
      <c r="A68" s="355"/>
      <c r="B68" s="356"/>
      <c r="C68" s="356"/>
      <c r="D68" s="356"/>
      <c r="E68" s="356"/>
      <c r="F68" s="356"/>
      <c r="G68" s="356"/>
      <c r="H68" s="356"/>
      <c r="I68" s="356"/>
      <c r="J68" s="357"/>
      <c r="K68" s="362"/>
      <c r="L68" s="362"/>
      <c r="M68" s="362"/>
      <c r="N68" s="362"/>
      <c r="O68" s="362"/>
      <c r="P68" s="362"/>
      <c r="Q68" s="363"/>
      <c r="R68" s="366"/>
      <c r="S68" s="362"/>
      <c r="T68" s="362"/>
      <c r="U68" s="362"/>
      <c r="V68" s="362"/>
      <c r="W68" s="362"/>
      <c r="X68" s="363"/>
      <c r="Y68" s="366"/>
      <c r="Z68" s="362"/>
      <c r="AA68" s="362"/>
      <c r="AB68" s="362"/>
      <c r="AC68" s="362"/>
      <c r="AD68" s="362"/>
      <c r="AE68" s="363"/>
      <c r="AF68" s="328"/>
      <c r="AG68" s="329"/>
      <c r="AH68" s="330"/>
      <c r="AI68" s="328"/>
      <c r="AJ68" s="329"/>
      <c r="AK68" s="330"/>
      <c r="AL68" s="328"/>
      <c r="AM68" s="329"/>
      <c r="AN68" s="330"/>
      <c r="AO68" s="328"/>
      <c r="AP68" s="329"/>
      <c r="AQ68" s="329"/>
      <c r="AR68" s="330"/>
      <c r="AT68" s="1"/>
      <c r="AU68" s="1"/>
      <c r="AV68" s="1"/>
    </row>
    <row r="69" spans="1:48" ht="9" customHeight="1">
      <c r="A69" s="370">
        <v>27</v>
      </c>
      <c r="B69" s="370"/>
      <c r="C69" s="370"/>
      <c r="D69" s="405" t="str">
        <f>トーナメント!CH30</f>
        <v>光晴道場</v>
      </c>
      <c r="E69" s="406"/>
      <c r="F69" s="406"/>
      <c r="G69" s="406"/>
      <c r="H69" s="406"/>
      <c r="I69" s="406"/>
      <c r="J69" s="407"/>
      <c r="K69" s="341"/>
      <c r="L69" s="342"/>
      <c r="M69" s="342"/>
      <c r="N69" s="342"/>
      <c r="O69" s="342"/>
      <c r="P69" s="342"/>
      <c r="Q69" s="343"/>
      <c r="R69" s="313" t="str">
        <f>IF(R72-V72=0,"×",IF(R72-V72&gt;0,"○","△"))</f>
        <v>○</v>
      </c>
      <c r="S69" s="314"/>
      <c r="T69" s="314"/>
      <c r="U69" s="314"/>
      <c r="V69" s="314"/>
      <c r="W69" s="314"/>
      <c r="X69" s="315"/>
      <c r="Y69" s="313" t="str">
        <f>IF(Y72-AC72=0,"×",IF(Y72-AC72&gt;0,"○","△"))</f>
        <v>○</v>
      </c>
      <c r="Z69" s="314"/>
      <c r="AA69" s="314"/>
      <c r="AB69" s="314"/>
      <c r="AC69" s="314"/>
      <c r="AD69" s="314"/>
      <c r="AE69" s="315"/>
      <c r="AF69" s="312">
        <f>COUNTIF(R69:AE71,"○")</f>
        <v>2</v>
      </c>
      <c r="AG69" s="312"/>
      <c r="AH69" s="312"/>
      <c r="AI69" s="312">
        <f>COUNTIF(R69:AE71,"△")</f>
        <v>0</v>
      </c>
      <c r="AJ69" s="312"/>
      <c r="AK69" s="312"/>
      <c r="AL69" s="312">
        <f>COUNTIF(R69:AE71,"×")</f>
        <v>0</v>
      </c>
      <c r="AM69" s="312"/>
      <c r="AN69" s="312"/>
      <c r="AO69" s="312">
        <v>1</v>
      </c>
      <c r="AP69" s="312"/>
      <c r="AQ69" s="312"/>
      <c r="AR69" s="312"/>
      <c r="AT69" s="1"/>
      <c r="AU69" s="1"/>
      <c r="AV69" s="1"/>
    </row>
    <row r="70" spans="1:48" ht="9" customHeight="1">
      <c r="A70" s="331"/>
      <c r="B70" s="331"/>
      <c r="C70" s="331"/>
      <c r="D70" s="335"/>
      <c r="E70" s="336"/>
      <c r="F70" s="336"/>
      <c r="G70" s="336"/>
      <c r="H70" s="336"/>
      <c r="I70" s="336"/>
      <c r="J70" s="337"/>
      <c r="K70" s="344"/>
      <c r="L70" s="345"/>
      <c r="M70" s="345"/>
      <c r="N70" s="345"/>
      <c r="O70" s="345"/>
      <c r="P70" s="345"/>
      <c r="Q70" s="346"/>
      <c r="R70" s="316"/>
      <c r="S70" s="317"/>
      <c r="T70" s="317"/>
      <c r="U70" s="317"/>
      <c r="V70" s="317"/>
      <c r="W70" s="317"/>
      <c r="X70" s="318"/>
      <c r="Y70" s="316"/>
      <c r="Z70" s="317"/>
      <c r="AA70" s="317"/>
      <c r="AB70" s="317"/>
      <c r="AC70" s="317"/>
      <c r="AD70" s="317"/>
      <c r="AE70" s="318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T70" s="1"/>
      <c r="AU70" s="1"/>
      <c r="AV70" s="1"/>
    </row>
    <row r="71" spans="1:48" ht="9" customHeight="1">
      <c r="A71" s="331"/>
      <c r="B71" s="331"/>
      <c r="C71" s="331"/>
      <c r="D71" s="335"/>
      <c r="E71" s="336"/>
      <c r="F71" s="336"/>
      <c r="G71" s="336"/>
      <c r="H71" s="336"/>
      <c r="I71" s="336"/>
      <c r="J71" s="337"/>
      <c r="K71" s="344"/>
      <c r="L71" s="345"/>
      <c r="M71" s="345"/>
      <c r="N71" s="345"/>
      <c r="O71" s="345"/>
      <c r="P71" s="345"/>
      <c r="Q71" s="346"/>
      <c r="R71" s="316"/>
      <c r="S71" s="317"/>
      <c r="T71" s="317"/>
      <c r="U71" s="317"/>
      <c r="V71" s="317"/>
      <c r="W71" s="317"/>
      <c r="X71" s="318"/>
      <c r="Y71" s="316"/>
      <c r="Z71" s="317"/>
      <c r="AA71" s="317"/>
      <c r="AB71" s="317"/>
      <c r="AC71" s="317"/>
      <c r="AD71" s="317"/>
      <c r="AE71" s="318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T71" s="1"/>
      <c r="AU71" s="1"/>
      <c r="AV71" s="1"/>
    </row>
    <row r="72" spans="1:48" ht="9" customHeight="1">
      <c r="A72" s="331"/>
      <c r="B72" s="331"/>
      <c r="C72" s="331"/>
      <c r="D72" s="335"/>
      <c r="E72" s="336"/>
      <c r="F72" s="336"/>
      <c r="G72" s="336"/>
      <c r="H72" s="336"/>
      <c r="I72" s="336"/>
      <c r="J72" s="337"/>
      <c r="K72" s="344"/>
      <c r="L72" s="345"/>
      <c r="M72" s="345"/>
      <c r="N72" s="345"/>
      <c r="O72" s="345"/>
      <c r="P72" s="345"/>
      <c r="Q72" s="346"/>
      <c r="R72" s="316">
        <v>4</v>
      </c>
      <c r="S72" s="317"/>
      <c r="T72" s="317"/>
      <c r="U72" s="317" t="s">
        <v>36</v>
      </c>
      <c r="V72" s="317">
        <v>1</v>
      </c>
      <c r="W72" s="317"/>
      <c r="X72" s="318"/>
      <c r="Y72" s="316">
        <v>3</v>
      </c>
      <c r="Z72" s="317"/>
      <c r="AA72" s="317"/>
      <c r="AB72" s="317" t="s">
        <v>36</v>
      </c>
      <c r="AC72" s="317">
        <v>2</v>
      </c>
      <c r="AD72" s="317"/>
      <c r="AE72" s="318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T72" s="1"/>
      <c r="AU72" s="1"/>
      <c r="AV72" s="1"/>
    </row>
    <row r="73" spans="1:48" ht="9" customHeight="1">
      <c r="A73" s="331"/>
      <c r="B73" s="331"/>
      <c r="C73" s="331"/>
      <c r="D73" s="338"/>
      <c r="E73" s="339"/>
      <c r="F73" s="339"/>
      <c r="G73" s="339"/>
      <c r="H73" s="339"/>
      <c r="I73" s="339"/>
      <c r="J73" s="340"/>
      <c r="K73" s="347"/>
      <c r="L73" s="348"/>
      <c r="M73" s="348"/>
      <c r="N73" s="348"/>
      <c r="O73" s="348"/>
      <c r="P73" s="348"/>
      <c r="Q73" s="349"/>
      <c r="R73" s="319"/>
      <c r="S73" s="320"/>
      <c r="T73" s="320"/>
      <c r="U73" s="320"/>
      <c r="V73" s="320"/>
      <c r="W73" s="320"/>
      <c r="X73" s="321"/>
      <c r="Y73" s="319"/>
      <c r="Z73" s="320"/>
      <c r="AA73" s="320"/>
      <c r="AB73" s="320"/>
      <c r="AC73" s="320"/>
      <c r="AD73" s="320"/>
      <c r="AE73" s="321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T73" s="1"/>
      <c r="AU73" s="1"/>
      <c r="AV73" s="1"/>
    </row>
    <row r="74" spans="1:48" ht="9" customHeight="1">
      <c r="A74" s="331">
        <v>28</v>
      </c>
      <c r="B74" s="331"/>
      <c r="C74" s="331"/>
      <c r="D74" s="396" t="str">
        <f>トーナメント!CH32</f>
        <v>吉田</v>
      </c>
      <c r="E74" s="398"/>
      <c r="F74" s="398"/>
      <c r="G74" s="398"/>
      <c r="H74" s="398"/>
      <c r="I74" s="398"/>
      <c r="J74" s="399"/>
      <c r="K74" s="313" t="str">
        <f>IF(K77-O77=0,"×",IF(K77-O77&gt;0,"○","△"))</f>
        <v>△</v>
      </c>
      <c r="L74" s="314"/>
      <c r="M74" s="314"/>
      <c r="N74" s="314"/>
      <c r="O74" s="314"/>
      <c r="P74" s="314"/>
      <c r="Q74" s="315"/>
      <c r="R74" s="341"/>
      <c r="S74" s="342"/>
      <c r="T74" s="342"/>
      <c r="U74" s="342"/>
      <c r="V74" s="342"/>
      <c r="W74" s="342"/>
      <c r="X74" s="343"/>
      <c r="Y74" s="313" t="str">
        <f>IF(Y77-AC77=0,"×",IF(Y77-AC77&gt;0,"○","△"))</f>
        <v>△</v>
      </c>
      <c r="Z74" s="314"/>
      <c r="AA74" s="314"/>
      <c r="AB74" s="314"/>
      <c r="AC74" s="314"/>
      <c r="AD74" s="314"/>
      <c r="AE74" s="315"/>
      <c r="AF74" s="312">
        <f>COUNTIF(K74,"○")+COUNTIF(Y74,"○")</f>
        <v>0</v>
      </c>
      <c r="AG74" s="312"/>
      <c r="AH74" s="312"/>
      <c r="AI74" s="312">
        <f>COUNTIF(K74,"△")+COUNTIF(Y74,"△")</f>
        <v>2</v>
      </c>
      <c r="AJ74" s="312"/>
      <c r="AK74" s="312"/>
      <c r="AL74" s="312">
        <f>COUNTIF(K74,"×")+COUNTIF(Y74,"×")</f>
        <v>0</v>
      </c>
      <c r="AM74" s="312"/>
      <c r="AN74" s="312"/>
      <c r="AO74" s="312">
        <v>3</v>
      </c>
      <c r="AP74" s="312"/>
      <c r="AQ74" s="312"/>
      <c r="AR74" s="312"/>
      <c r="AT74" s="1"/>
      <c r="AU74" s="1"/>
      <c r="AV74" s="1"/>
    </row>
    <row r="75" spans="1:48" ht="9" customHeight="1">
      <c r="A75" s="331"/>
      <c r="B75" s="331"/>
      <c r="C75" s="331"/>
      <c r="D75" s="367"/>
      <c r="E75" s="400"/>
      <c r="F75" s="400"/>
      <c r="G75" s="400"/>
      <c r="H75" s="400"/>
      <c r="I75" s="400"/>
      <c r="J75" s="401"/>
      <c r="K75" s="316"/>
      <c r="L75" s="317"/>
      <c r="M75" s="317"/>
      <c r="N75" s="317"/>
      <c r="O75" s="317"/>
      <c r="P75" s="317"/>
      <c r="Q75" s="318"/>
      <c r="R75" s="344"/>
      <c r="S75" s="345"/>
      <c r="T75" s="345"/>
      <c r="U75" s="345"/>
      <c r="V75" s="345"/>
      <c r="W75" s="345"/>
      <c r="X75" s="346"/>
      <c r="Y75" s="316"/>
      <c r="Z75" s="317"/>
      <c r="AA75" s="317"/>
      <c r="AB75" s="317"/>
      <c r="AC75" s="317"/>
      <c r="AD75" s="317"/>
      <c r="AE75" s="318"/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2"/>
      <c r="AR75" s="312"/>
      <c r="AT75" s="1"/>
      <c r="AU75" s="1"/>
      <c r="AV75" s="1"/>
    </row>
    <row r="76" spans="1:48" ht="9" customHeight="1">
      <c r="A76" s="331"/>
      <c r="B76" s="331"/>
      <c r="C76" s="331"/>
      <c r="D76" s="367"/>
      <c r="E76" s="400"/>
      <c r="F76" s="400"/>
      <c r="G76" s="400"/>
      <c r="H76" s="400"/>
      <c r="I76" s="400"/>
      <c r="J76" s="401"/>
      <c r="K76" s="316"/>
      <c r="L76" s="317"/>
      <c r="M76" s="317"/>
      <c r="N76" s="317"/>
      <c r="O76" s="317"/>
      <c r="P76" s="317"/>
      <c r="Q76" s="318"/>
      <c r="R76" s="344"/>
      <c r="S76" s="345"/>
      <c r="T76" s="345"/>
      <c r="U76" s="345"/>
      <c r="V76" s="345"/>
      <c r="W76" s="345"/>
      <c r="X76" s="346"/>
      <c r="Y76" s="316"/>
      <c r="Z76" s="317"/>
      <c r="AA76" s="317"/>
      <c r="AB76" s="317"/>
      <c r="AC76" s="317"/>
      <c r="AD76" s="317"/>
      <c r="AE76" s="318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T76" s="1"/>
      <c r="AU76" s="1"/>
      <c r="AV76" s="1"/>
    </row>
    <row r="77" spans="1:48" ht="9" customHeight="1">
      <c r="A77" s="331"/>
      <c r="B77" s="331"/>
      <c r="C77" s="331"/>
      <c r="D77" s="367"/>
      <c r="E77" s="400"/>
      <c r="F77" s="400"/>
      <c r="G77" s="400"/>
      <c r="H77" s="400"/>
      <c r="I77" s="400"/>
      <c r="J77" s="401"/>
      <c r="K77" s="316">
        <f>V72</f>
        <v>1</v>
      </c>
      <c r="L77" s="317"/>
      <c r="M77" s="317"/>
      <c r="N77" s="317" t="s">
        <v>36</v>
      </c>
      <c r="O77" s="317">
        <f>R72</f>
        <v>4</v>
      </c>
      <c r="P77" s="317"/>
      <c r="Q77" s="318"/>
      <c r="R77" s="344"/>
      <c r="S77" s="345"/>
      <c r="T77" s="345"/>
      <c r="U77" s="345"/>
      <c r="V77" s="345"/>
      <c r="W77" s="345"/>
      <c r="X77" s="346"/>
      <c r="Y77" s="316">
        <v>1</v>
      </c>
      <c r="Z77" s="317"/>
      <c r="AA77" s="317"/>
      <c r="AB77" s="317" t="s">
        <v>36</v>
      </c>
      <c r="AC77" s="317">
        <v>4</v>
      </c>
      <c r="AD77" s="317"/>
      <c r="AE77" s="318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T77" s="1"/>
      <c r="AU77" s="1"/>
      <c r="AV77" s="1"/>
    </row>
    <row r="78" spans="1:48" ht="9" customHeight="1">
      <c r="A78" s="331"/>
      <c r="B78" s="331"/>
      <c r="C78" s="331"/>
      <c r="D78" s="402"/>
      <c r="E78" s="403"/>
      <c r="F78" s="403"/>
      <c r="G78" s="403"/>
      <c r="H78" s="403"/>
      <c r="I78" s="403"/>
      <c r="J78" s="404"/>
      <c r="K78" s="319"/>
      <c r="L78" s="320"/>
      <c r="M78" s="320"/>
      <c r="N78" s="320"/>
      <c r="O78" s="320"/>
      <c r="P78" s="320"/>
      <c r="Q78" s="321"/>
      <c r="R78" s="347"/>
      <c r="S78" s="348"/>
      <c r="T78" s="348"/>
      <c r="U78" s="348"/>
      <c r="V78" s="348"/>
      <c r="W78" s="348"/>
      <c r="X78" s="349"/>
      <c r="Y78" s="319"/>
      <c r="Z78" s="320"/>
      <c r="AA78" s="320"/>
      <c r="AB78" s="320"/>
      <c r="AC78" s="320"/>
      <c r="AD78" s="320"/>
      <c r="AE78" s="321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T78" s="1"/>
      <c r="AU78" s="1"/>
      <c r="AV78" s="1"/>
    </row>
    <row r="79" spans="1:48" ht="9" customHeight="1">
      <c r="A79" s="331">
        <v>29</v>
      </c>
      <c r="B79" s="331"/>
      <c r="C79" s="331"/>
      <c r="D79" s="332" t="str">
        <f>トーナメント!CH34</f>
        <v>順道舘
牛木</v>
      </c>
      <c r="E79" s="333"/>
      <c r="F79" s="333"/>
      <c r="G79" s="333"/>
      <c r="H79" s="333"/>
      <c r="I79" s="333"/>
      <c r="J79" s="334"/>
      <c r="K79" s="313" t="str">
        <f>IF(K82-O82=0,"×",IF(K82-O82&gt;0,"○","△"))</f>
        <v>△</v>
      </c>
      <c r="L79" s="314"/>
      <c r="M79" s="314"/>
      <c r="N79" s="314"/>
      <c r="O79" s="314"/>
      <c r="P79" s="314"/>
      <c r="Q79" s="315"/>
      <c r="R79" s="313" t="str">
        <f>IF(R82-V82=0,"×",IF(R82-V82&gt;0,"○","△"))</f>
        <v>○</v>
      </c>
      <c r="S79" s="314"/>
      <c r="T79" s="314"/>
      <c r="U79" s="314"/>
      <c r="V79" s="314"/>
      <c r="W79" s="314"/>
      <c r="X79" s="315"/>
      <c r="Y79" s="341"/>
      <c r="Z79" s="342"/>
      <c r="AA79" s="342"/>
      <c r="AB79" s="342"/>
      <c r="AC79" s="342"/>
      <c r="AD79" s="342"/>
      <c r="AE79" s="343"/>
      <c r="AF79" s="312">
        <f>COUNTIF(K79:X81,"○")</f>
        <v>1</v>
      </c>
      <c r="AG79" s="312"/>
      <c r="AH79" s="312"/>
      <c r="AI79" s="312">
        <f>COUNTIF(K79,"△")+COUNTIF(R79,"△")</f>
        <v>1</v>
      </c>
      <c r="AJ79" s="312"/>
      <c r="AK79" s="312"/>
      <c r="AL79" s="312">
        <f>COUNTIF(K79:X81,"×")</f>
        <v>0</v>
      </c>
      <c r="AM79" s="312"/>
      <c r="AN79" s="312"/>
      <c r="AO79" s="312">
        <v>2</v>
      </c>
      <c r="AP79" s="312"/>
      <c r="AQ79" s="312"/>
      <c r="AR79" s="312"/>
      <c r="AT79" s="1"/>
      <c r="AU79" s="1"/>
      <c r="AV79" s="1"/>
    </row>
    <row r="80" spans="1:48" ht="9" customHeight="1">
      <c r="A80" s="331"/>
      <c r="B80" s="331"/>
      <c r="C80" s="331"/>
      <c r="D80" s="335"/>
      <c r="E80" s="336"/>
      <c r="F80" s="336"/>
      <c r="G80" s="336"/>
      <c r="H80" s="336"/>
      <c r="I80" s="336"/>
      <c r="J80" s="337"/>
      <c r="K80" s="316"/>
      <c r="L80" s="317"/>
      <c r="M80" s="317"/>
      <c r="N80" s="317"/>
      <c r="O80" s="317"/>
      <c r="P80" s="317"/>
      <c r="Q80" s="318"/>
      <c r="R80" s="316"/>
      <c r="S80" s="317"/>
      <c r="T80" s="317"/>
      <c r="U80" s="317"/>
      <c r="V80" s="317"/>
      <c r="W80" s="317"/>
      <c r="X80" s="318"/>
      <c r="Y80" s="344"/>
      <c r="Z80" s="345"/>
      <c r="AA80" s="345"/>
      <c r="AB80" s="345"/>
      <c r="AC80" s="345"/>
      <c r="AD80" s="345"/>
      <c r="AE80" s="346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T80" s="1"/>
      <c r="AU80" s="1"/>
      <c r="AV80" s="1"/>
    </row>
    <row r="81" spans="1:48" ht="9" customHeight="1">
      <c r="A81" s="331"/>
      <c r="B81" s="331"/>
      <c r="C81" s="331"/>
      <c r="D81" s="335"/>
      <c r="E81" s="336"/>
      <c r="F81" s="336"/>
      <c r="G81" s="336"/>
      <c r="H81" s="336"/>
      <c r="I81" s="336"/>
      <c r="J81" s="337"/>
      <c r="K81" s="316"/>
      <c r="L81" s="317"/>
      <c r="M81" s="317"/>
      <c r="N81" s="317"/>
      <c r="O81" s="317"/>
      <c r="P81" s="317"/>
      <c r="Q81" s="318"/>
      <c r="R81" s="316"/>
      <c r="S81" s="317"/>
      <c r="T81" s="317"/>
      <c r="U81" s="317"/>
      <c r="V81" s="317"/>
      <c r="W81" s="317"/>
      <c r="X81" s="318"/>
      <c r="Y81" s="344"/>
      <c r="Z81" s="345"/>
      <c r="AA81" s="345"/>
      <c r="AB81" s="345"/>
      <c r="AC81" s="345"/>
      <c r="AD81" s="345"/>
      <c r="AE81" s="346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T81" s="1"/>
      <c r="AU81" s="1"/>
      <c r="AV81" s="1"/>
    </row>
    <row r="82" spans="1:48" ht="9" customHeight="1">
      <c r="A82" s="331"/>
      <c r="B82" s="331"/>
      <c r="C82" s="331"/>
      <c r="D82" s="335"/>
      <c r="E82" s="336"/>
      <c r="F82" s="336"/>
      <c r="G82" s="336"/>
      <c r="H82" s="336"/>
      <c r="I82" s="336"/>
      <c r="J82" s="337"/>
      <c r="K82" s="316">
        <f>AC72</f>
        <v>2</v>
      </c>
      <c r="L82" s="317"/>
      <c r="M82" s="317"/>
      <c r="N82" s="317" t="s">
        <v>36</v>
      </c>
      <c r="O82" s="317">
        <f>Y72</f>
        <v>3</v>
      </c>
      <c r="P82" s="317"/>
      <c r="Q82" s="318"/>
      <c r="R82" s="316">
        <f>AC77</f>
        <v>4</v>
      </c>
      <c r="S82" s="317"/>
      <c r="T82" s="317"/>
      <c r="U82" s="317" t="s">
        <v>36</v>
      </c>
      <c r="V82" s="317">
        <f>Y77</f>
        <v>1</v>
      </c>
      <c r="W82" s="317"/>
      <c r="X82" s="318"/>
      <c r="Y82" s="344"/>
      <c r="Z82" s="345"/>
      <c r="AA82" s="345"/>
      <c r="AB82" s="345"/>
      <c r="AC82" s="345"/>
      <c r="AD82" s="345"/>
      <c r="AE82" s="346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T82" s="1"/>
      <c r="AU82" s="1"/>
      <c r="AV82" s="1"/>
    </row>
    <row r="83" spans="1:48" ht="9" customHeight="1">
      <c r="A83" s="331"/>
      <c r="B83" s="331"/>
      <c r="C83" s="331"/>
      <c r="D83" s="338"/>
      <c r="E83" s="339"/>
      <c r="F83" s="339"/>
      <c r="G83" s="339"/>
      <c r="H83" s="339"/>
      <c r="I83" s="339"/>
      <c r="J83" s="340"/>
      <c r="K83" s="319"/>
      <c r="L83" s="320"/>
      <c r="M83" s="320"/>
      <c r="N83" s="320"/>
      <c r="O83" s="320"/>
      <c r="P83" s="320"/>
      <c r="Q83" s="321"/>
      <c r="R83" s="319"/>
      <c r="S83" s="320"/>
      <c r="T83" s="320"/>
      <c r="U83" s="320"/>
      <c r="V83" s="320"/>
      <c r="W83" s="320"/>
      <c r="X83" s="321"/>
      <c r="Y83" s="347"/>
      <c r="Z83" s="348"/>
      <c r="AA83" s="348"/>
      <c r="AB83" s="348"/>
      <c r="AC83" s="348"/>
      <c r="AD83" s="348"/>
      <c r="AE83" s="349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T83" s="1"/>
      <c r="AU83" s="1"/>
      <c r="AV83" s="1"/>
    </row>
    <row r="84" spans="1:48" ht="9" customHeight="1" thickBot="1">
      <c r="A84" s="4"/>
      <c r="B84" s="4"/>
      <c r="C84" s="4"/>
      <c r="D84" s="4"/>
      <c r="E84" s="4"/>
      <c r="F84" s="4"/>
      <c r="G84" s="4"/>
      <c r="H84" s="4"/>
      <c r="AT84" s="1"/>
      <c r="AU84" s="1"/>
      <c r="AV84" s="1"/>
    </row>
    <row r="85" spans="1:48" ht="9" customHeight="1">
      <c r="A85" s="371" t="s">
        <v>39</v>
      </c>
      <c r="B85" s="372"/>
      <c r="C85" s="372"/>
      <c r="D85" s="372"/>
      <c r="E85" s="372"/>
      <c r="F85" s="372"/>
      <c r="G85" s="372"/>
      <c r="H85" s="372"/>
      <c r="I85" s="372"/>
      <c r="J85" s="373"/>
      <c r="K85" s="381" t="str">
        <f>D88</f>
        <v>分田</v>
      </c>
      <c r="L85" s="381"/>
      <c r="M85" s="380"/>
      <c r="N85" s="380"/>
      <c r="O85" s="380"/>
      <c r="P85" s="380"/>
      <c r="Q85" s="380"/>
      <c r="R85" s="380" t="str">
        <f>D93</f>
        <v>内野</v>
      </c>
      <c r="S85" s="380"/>
      <c r="T85" s="380"/>
      <c r="U85" s="380"/>
      <c r="V85" s="380"/>
      <c r="W85" s="380"/>
      <c r="X85" s="380"/>
      <c r="Y85" s="380" t="str">
        <f>D98</f>
        <v>白根教</v>
      </c>
      <c r="Z85" s="380"/>
      <c r="AA85" s="380"/>
      <c r="AB85" s="380"/>
      <c r="AC85" s="380"/>
      <c r="AD85" s="380"/>
      <c r="AE85" s="380"/>
      <c r="AF85" s="331" t="s">
        <v>20</v>
      </c>
      <c r="AG85" s="331"/>
      <c r="AH85" s="331"/>
      <c r="AI85" s="331" t="s">
        <v>21</v>
      </c>
      <c r="AJ85" s="331"/>
      <c r="AK85" s="331"/>
      <c r="AL85" s="322" t="s">
        <v>35</v>
      </c>
      <c r="AM85" s="323"/>
      <c r="AN85" s="324"/>
      <c r="AO85" s="331" t="s">
        <v>22</v>
      </c>
      <c r="AP85" s="331"/>
      <c r="AQ85" s="331"/>
      <c r="AR85" s="331"/>
      <c r="AT85" s="1"/>
      <c r="AU85" s="1"/>
      <c r="AV85" s="1"/>
    </row>
    <row r="86" spans="1:48" ht="9" customHeight="1">
      <c r="A86" s="374"/>
      <c r="B86" s="331"/>
      <c r="C86" s="331"/>
      <c r="D86" s="331"/>
      <c r="E86" s="331"/>
      <c r="F86" s="331"/>
      <c r="G86" s="331"/>
      <c r="H86" s="331"/>
      <c r="I86" s="331"/>
      <c r="J86" s="375"/>
      <c r="K86" s="381"/>
      <c r="L86" s="381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31"/>
      <c r="AG86" s="331"/>
      <c r="AH86" s="331"/>
      <c r="AI86" s="331"/>
      <c r="AJ86" s="331"/>
      <c r="AK86" s="331"/>
      <c r="AL86" s="325"/>
      <c r="AM86" s="326"/>
      <c r="AN86" s="327"/>
      <c r="AO86" s="331"/>
      <c r="AP86" s="331"/>
      <c r="AQ86" s="331"/>
      <c r="AR86" s="331"/>
      <c r="AT86" s="1"/>
      <c r="AU86" s="1"/>
      <c r="AV86" s="1"/>
    </row>
    <row r="87" spans="1:48" ht="9" customHeight="1" thickBot="1">
      <c r="A87" s="376"/>
      <c r="B87" s="377"/>
      <c r="C87" s="377"/>
      <c r="D87" s="377"/>
      <c r="E87" s="377"/>
      <c r="F87" s="377"/>
      <c r="G87" s="377"/>
      <c r="H87" s="377"/>
      <c r="I87" s="377"/>
      <c r="J87" s="378"/>
      <c r="K87" s="381"/>
      <c r="L87" s="381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31"/>
      <c r="AG87" s="331"/>
      <c r="AH87" s="331"/>
      <c r="AI87" s="331"/>
      <c r="AJ87" s="331"/>
      <c r="AK87" s="331"/>
      <c r="AL87" s="328"/>
      <c r="AM87" s="329"/>
      <c r="AN87" s="330"/>
      <c r="AO87" s="331"/>
      <c r="AP87" s="331"/>
      <c r="AQ87" s="331"/>
      <c r="AR87" s="331"/>
      <c r="AT87" s="1"/>
      <c r="AU87" s="1"/>
      <c r="AV87" s="1"/>
    </row>
    <row r="88" spans="1:48" ht="9" customHeight="1">
      <c r="A88" s="370">
        <v>30</v>
      </c>
      <c r="B88" s="370"/>
      <c r="C88" s="370"/>
      <c r="D88" s="386" t="str">
        <f>トーナメント!CH36</f>
        <v>分田</v>
      </c>
      <c r="E88" s="386"/>
      <c r="F88" s="386"/>
      <c r="G88" s="386"/>
      <c r="H88" s="386"/>
      <c r="I88" s="386"/>
      <c r="J88" s="386"/>
      <c r="K88" s="341"/>
      <c r="L88" s="342"/>
      <c r="M88" s="342"/>
      <c r="N88" s="342"/>
      <c r="O88" s="342"/>
      <c r="P88" s="342"/>
      <c r="Q88" s="343"/>
      <c r="R88" s="313" t="str">
        <f>IF(R91-V91=0,"×",IF(R91-V91&gt;0,"○","△"))</f>
        <v>○</v>
      </c>
      <c r="S88" s="314"/>
      <c r="T88" s="314"/>
      <c r="U88" s="314"/>
      <c r="V88" s="314"/>
      <c r="W88" s="314"/>
      <c r="X88" s="315"/>
      <c r="Y88" s="313" t="str">
        <f>IF(Y91-AC91=0,"×",IF(Y91-AC91&gt;0,"○","△"))</f>
        <v>○</v>
      </c>
      <c r="Z88" s="314"/>
      <c r="AA88" s="314"/>
      <c r="AB88" s="314"/>
      <c r="AC88" s="314"/>
      <c r="AD88" s="314"/>
      <c r="AE88" s="315"/>
      <c r="AF88" s="312">
        <f>COUNTIF(R88:AE90,"○")</f>
        <v>2</v>
      </c>
      <c r="AG88" s="312"/>
      <c r="AH88" s="312"/>
      <c r="AI88" s="312">
        <f>COUNTIF(R88:AE90,"△")</f>
        <v>0</v>
      </c>
      <c r="AJ88" s="312"/>
      <c r="AK88" s="312"/>
      <c r="AL88" s="312">
        <f>COUNTIF(R88:AE90,"×")</f>
        <v>0</v>
      </c>
      <c r="AM88" s="312"/>
      <c r="AN88" s="312"/>
      <c r="AO88" s="312">
        <v>1</v>
      </c>
      <c r="AP88" s="312"/>
      <c r="AQ88" s="312"/>
      <c r="AR88" s="312"/>
      <c r="AT88" s="1"/>
      <c r="AU88" s="1"/>
      <c r="AV88" s="1"/>
    </row>
    <row r="89" spans="1:48" ht="9" customHeight="1">
      <c r="A89" s="331"/>
      <c r="B89" s="331"/>
      <c r="C89" s="331"/>
      <c r="D89" s="369"/>
      <c r="E89" s="369"/>
      <c r="F89" s="369"/>
      <c r="G89" s="369"/>
      <c r="H89" s="369"/>
      <c r="I89" s="369"/>
      <c r="J89" s="369"/>
      <c r="K89" s="344"/>
      <c r="L89" s="345"/>
      <c r="M89" s="345"/>
      <c r="N89" s="345"/>
      <c r="O89" s="345"/>
      <c r="P89" s="345"/>
      <c r="Q89" s="346"/>
      <c r="R89" s="316"/>
      <c r="S89" s="317"/>
      <c r="T89" s="317"/>
      <c r="U89" s="317"/>
      <c r="V89" s="317"/>
      <c r="W89" s="317"/>
      <c r="X89" s="318"/>
      <c r="Y89" s="316"/>
      <c r="Z89" s="317"/>
      <c r="AA89" s="317"/>
      <c r="AB89" s="317"/>
      <c r="AC89" s="317"/>
      <c r="AD89" s="317"/>
      <c r="AE89" s="318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T89" s="1"/>
      <c r="AU89" s="1"/>
      <c r="AV89" s="1"/>
    </row>
    <row r="90" spans="1:48" ht="9" customHeight="1">
      <c r="A90" s="331"/>
      <c r="B90" s="331"/>
      <c r="C90" s="331"/>
      <c r="D90" s="369"/>
      <c r="E90" s="369"/>
      <c r="F90" s="369"/>
      <c r="G90" s="369"/>
      <c r="H90" s="369"/>
      <c r="I90" s="369"/>
      <c r="J90" s="369"/>
      <c r="K90" s="344"/>
      <c r="L90" s="345"/>
      <c r="M90" s="345"/>
      <c r="N90" s="345"/>
      <c r="O90" s="345"/>
      <c r="P90" s="345"/>
      <c r="Q90" s="346"/>
      <c r="R90" s="316"/>
      <c r="S90" s="317"/>
      <c r="T90" s="317"/>
      <c r="U90" s="317"/>
      <c r="V90" s="317"/>
      <c r="W90" s="317"/>
      <c r="X90" s="318"/>
      <c r="Y90" s="316"/>
      <c r="Z90" s="317"/>
      <c r="AA90" s="317"/>
      <c r="AB90" s="317"/>
      <c r="AC90" s="317"/>
      <c r="AD90" s="317"/>
      <c r="AE90" s="318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T90" s="1"/>
      <c r="AU90" s="1"/>
      <c r="AV90" s="1"/>
    </row>
    <row r="91" spans="1:48" ht="9" customHeight="1">
      <c r="A91" s="331"/>
      <c r="B91" s="331"/>
      <c r="C91" s="331"/>
      <c r="D91" s="369"/>
      <c r="E91" s="369"/>
      <c r="F91" s="369"/>
      <c r="G91" s="369"/>
      <c r="H91" s="369"/>
      <c r="I91" s="369"/>
      <c r="J91" s="369"/>
      <c r="K91" s="344"/>
      <c r="L91" s="345"/>
      <c r="M91" s="345"/>
      <c r="N91" s="345"/>
      <c r="O91" s="345"/>
      <c r="P91" s="345"/>
      <c r="Q91" s="346"/>
      <c r="R91" s="316">
        <v>3</v>
      </c>
      <c r="S91" s="317"/>
      <c r="T91" s="317"/>
      <c r="U91" s="317" t="s">
        <v>36</v>
      </c>
      <c r="V91" s="317">
        <v>2</v>
      </c>
      <c r="W91" s="317"/>
      <c r="X91" s="318"/>
      <c r="Y91" s="316">
        <v>4</v>
      </c>
      <c r="Z91" s="317"/>
      <c r="AA91" s="317"/>
      <c r="AB91" s="317" t="s">
        <v>36</v>
      </c>
      <c r="AC91" s="317">
        <v>1</v>
      </c>
      <c r="AD91" s="317"/>
      <c r="AE91" s="318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T91" s="1"/>
      <c r="AU91" s="1"/>
      <c r="AV91" s="1"/>
    </row>
    <row r="92" spans="1:48" ht="9" customHeight="1">
      <c r="A92" s="331"/>
      <c r="B92" s="331"/>
      <c r="C92" s="331"/>
      <c r="D92" s="369"/>
      <c r="E92" s="369"/>
      <c r="F92" s="369"/>
      <c r="G92" s="369"/>
      <c r="H92" s="369"/>
      <c r="I92" s="369"/>
      <c r="J92" s="369"/>
      <c r="K92" s="347"/>
      <c r="L92" s="348"/>
      <c r="M92" s="348"/>
      <c r="N92" s="348"/>
      <c r="O92" s="348"/>
      <c r="P92" s="348"/>
      <c r="Q92" s="349"/>
      <c r="R92" s="319"/>
      <c r="S92" s="320"/>
      <c r="T92" s="320"/>
      <c r="U92" s="320"/>
      <c r="V92" s="320"/>
      <c r="W92" s="320"/>
      <c r="X92" s="321"/>
      <c r="Y92" s="319"/>
      <c r="Z92" s="320"/>
      <c r="AA92" s="320"/>
      <c r="AB92" s="320"/>
      <c r="AC92" s="320"/>
      <c r="AD92" s="320"/>
      <c r="AE92" s="321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T92" s="1"/>
      <c r="AU92" s="1"/>
      <c r="AV92" s="1"/>
    </row>
    <row r="93" spans="1:48" ht="9" customHeight="1">
      <c r="A93" s="331">
        <v>31</v>
      </c>
      <c r="B93" s="331"/>
      <c r="C93" s="331"/>
      <c r="D93" s="369" t="str">
        <f>トーナメント!CH38</f>
        <v>内野</v>
      </c>
      <c r="E93" s="369"/>
      <c r="F93" s="369"/>
      <c r="G93" s="369"/>
      <c r="H93" s="369"/>
      <c r="I93" s="369"/>
      <c r="J93" s="369"/>
      <c r="K93" s="313" t="str">
        <f>IF(K96-O96=0,"×",IF(K96-O96&gt;0,"○","△"))</f>
        <v>△</v>
      </c>
      <c r="L93" s="314"/>
      <c r="M93" s="314"/>
      <c r="N93" s="314"/>
      <c r="O93" s="314"/>
      <c r="P93" s="314"/>
      <c r="Q93" s="315"/>
      <c r="R93" s="341"/>
      <c r="S93" s="342"/>
      <c r="T93" s="342"/>
      <c r="U93" s="342"/>
      <c r="V93" s="342"/>
      <c r="W93" s="342"/>
      <c r="X93" s="343"/>
      <c r="Y93" s="313" t="str">
        <f>IF(Y96-AC96=0,"×",IF(Y96-AC96&gt;0,"○","△"))</f>
        <v>○</v>
      </c>
      <c r="Z93" s="314"/>
      <c r="AA93" s="314"/>
      <c r="AB93" s="314"/>
      <c r="AC93" s="314"/>
      <c r="AD93" s="314"/>
      <c r="AE93" s="315"/>
      <c r="AF93" s="312">
        <f>COUNTIF(K93,"○")+COUNTIF(Y93,"○")</f>
        <v>1</v>
      </c>
      <c r="AG93" s="312"/>
      <c r="AH93" s="312"/>
      <c r="AI93" s="312">
        <f>COUNTIF(K93,"△")+COUNTIF(Y93,"△")</f>
        <v>1</v>
      </c>
      <c r="AJ93" s="312"/>
      <c r="AK93" s="312"/>
      <c r="AL93" s="312">
        <f>COUNTIF(K93,"×")+COUNTIF(Y93,"×")</f>
        <v>0</v>
      </c>
      <c r="AM93" s="312"/>
      <c r="AN93" s="312"/>
      <c r="AO93" s="312">
        <v>2</v>
      </c>
      <c r="AP93" s="312"/>
      <c r="AQ93" s="312"/>
      <c r="AR93" s="312"/>
      <c r="AT93" s="1"/>
      <c r="AU93" s="1"/>
      <c r="AV93" s="1"/>
    </row>
    <row r="94" spans="1:48" ht="9" customHeight="1">
      <c r="A94" s="331"/>
      <c r="B94" s="331"/>
      <c r="C94" s="331"/>
      <c r="D94" s="369"/>
      <c r="E94" s="369"/>
      <c r="F94" s="369"/>
      <c r="G94" s="369"/>
      <c r="H94" s="369"/>
      <c r="I94" s="369"/>
      <c r="J94" s="369"/>
      <c r="K94" s="316"/>
      <c r="L94" s="317"/>
      <c r="M94" s="317"/>
      <c r="N94" s="317"/>
      <c r="O94" s="317"/>
      <c r="P94" s="317"/>
      <c r="Q94" s="318"/>
      <c r="R94" s="344"/>
      <c r="S94" s="345"/>
      <c r="T94" s="345"/>
      <c r="U94" s="345"/>
      <c r="V94" s="345"/>
      <c r="W94" s="345"/>
      <c r="X94" s="346"/>
      <c r="Y94" s="316"/>
      <c r="Z94" s="317"/>
      <c r="AA94" s="317"/>
      <c r="AB94" s="317"/>
      <c r="AC94" s="317"/>
      <c r="AD94" s="317"/>
      <c r="AE94" s="318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T94" s="1"/>
      <c r="AU94" s="1"/>
      <c r="AV94" s="1"/>
    </row>
    <row r="95" spans="1:48" ht="9" customHeight="1">
      <c r="A95" s="331"/>
      <c r="B95" s="331"/>
      <c r="C95" s="331"/>
      <c r="D95" s="369"/>
      <c r="E95" s="369"/>
      <c r="F95" s="369"/>
      <c r="G95" s="369"/>
      <c r="H95" s="369"/>
      <c r="I95" s="369"/>
      <c r="J95" s="369"/>
      <c r="K95" s="316"/>
      <c r="L95" s="317"/>
      <c r="M95" s="317"/>
      <c r="N95" s="317"/>
      <c r="O95" s="317"/>
      <c r="P95" s="317"/>
      <c r="Q95" s="318"/>
      <c r="R95" s="344"/>
      <c r="S95" s="345"/>
      <c r="T95" s="345"/>
      <c r="U95" s="345"/>
      <c r="V95" s="345"/>
      <c r="W95" s="345"/>
      <c r="X95" s="346"/>
      <c r="Y95" s="316"/>
      <c r="Z95" s="317"/>
      <c r="AA95" s="317"/>
      <c r="AB95" s="317"/>
      <c r="AC95" s="317"/>
      <c r="AD95" s="317"/>
      <c r="AE95" s="318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T95" s="1"/>
      <c r="AU95" s="1"/>
      <c r="AV95" s="1"/>
    </row>
    <row r="96" spans="1:48" ht="9" customHeight="1">
      <c r="A96" s="331"/>
      <c r="B96" s="331"/>
      <c r="C96" s="331"/>
      <c r="D96" s="369"/>
      <c r="E96" s="369"/>
      <c r="F96" s="369"/>
      <c r="G96" s="369"/>
      <c r="H96" s="369"/>
      <c r="I96" s="369"/>
      <c r="J96" s="369"/>
      <c r="K96" s="316">
        <f>V91</f>
        <v>2</v>
      </c>
      <c r="L96" s="317"/>
      <c r="M96" s="317"/>
      <c r="N96" s="317" t="s">
        <v>36</v>
      </c>
      <c r="O96" s="317">
        <f>R91</f>
        <v>3</v>
      </c>
      <c r="P96" s="317"/>
      <c r="Q96" s="318"/>
      <c r="R96" s="344"/>
      <c r="S96" s="345"/>
      <c r="T96" s="345"/>
      <c r="U96" s="345"/>
      <c r="V96" s="345"/>
      <c r="W96" s="345"/>
      <c r="X96" s="346"/>
      <c r="Y96" s="316">
        <v>4</v>
      </c>
      <c r="Z96" s="317"/>
      <c r="AA96" s="317"/>
      <c r="AB96" s="317" t="s">
        <v>36</v>
      </c>
      <c r="AC96" s="317">
        <v>1</v>
      </c>
      <c r="AD96" s="317"/>
      <c r="AE96" s="318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T96" s="1"/>
      <c r="AU96" s="1"/>
      <c r="AV96" s="1"/>
    </row>
    <row r="97" spans="1:48" ht="9" customHeight="1">
      <c r="A97" s="331"/>
      <c r="B97" s="331"/>
      <c r="C97" s="331"/>
      <c r="D97" s="369"/>
      <c r="E97" s="369"/>
      <c r="F97" s="369"/>
      <c r="G97" s="369"/>
      <c r="H97" s="369"/>
      <c r="I97" s="369"/>
      <c r="J97" s="369"/>
      <c r="K97" s="319"/>
      <c r="L97" s="320"/>
      <c r="M97" s="320"/>
      <c r="N97" s="320"/>
      <c r="O97" s="320"/>
      <c r="P97" s="320"/>
      <c r="Q97" s="321"/>
      <c r="R97" s="347"/>
      <c r="S97" s="348"/>
      <c r="T97" s="348"/>
      <c r="U97" s="348"/>
      <c r="V97" s="348"/>
      <c r="W97" s="348"/>
      <c r="X97" s="349"/>
      <c r="Y97" s="319"/>
      <c r="Z97" s="320"/>
      <c r="AA97" s="320"/>
      <c r="AB97" s="320"/>
      <c r="AC97" s="320"/>
      <c r="AD97" s="320"/>
      <c r="AE97" s="321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2"/>
      <c r="AT97" s="1"/>
      <c r="AU97" s="1"/>
      <c r="AV97" s="1"/>
    </row>
    <row r="98" spans="1:48" ht="9" customHeight="1">
      <c r="A98" s="331">
        <v>32</v>
      </c>
      <c r="B98" s="331"/>
      <c r="C98" s="331"/>
      <c r="D98" s="369" t="str">
        <f>トーナメント!CH40</f>
        <v>白根教</v>
      </c>
      <c r="E98" s="369"/>
      <c r="F98" s="369"/>
      <c r="G98" s="369"/>
      <c r="H98" s="369"/>
      <c r="I98" s="369"/>
      <c r="J98" s="369"/>
      <c r="K98" s="313" t="str">
        <f>IF(K101-O101=0,"×",IF(K101-O101&gt;0,"○","△"))</f>
        <v>△</v>
      </c>
      <c r="L98" s="314"/>
      <c r="M98" s="314"/>
      <c r="N98" s="314"/>
      <c r="O98" s="314"/>
      <c r="P98" s="314"/>
      <c r="Q98" s="315"/>
      <c r="R98" s="313" t="str">
        <f>IF(R101-V101=0,"×",IF(R101-V101&gt;0,"○","△"))</f>
        <v>△</v>
      </c>
      <c r="S98" s="314"/>
      <c r="T98" s="314"/>
      <c r="U98" s="314"/>
      <c r="V98" s="314"/>
      <c r="W98" s="314"/>
      <c r="X98" s="315"/>
      <c r="Y98" s="341"/>
      <c r="Z98" s="342"/>
      <c r="AA98" s="342"/>
      <c r="AB98" s="342"/>
      <c r="AC98" s="342"/>
      <c r="AD98" s="342"/>
      <c r="AE98" s="343"/>
      <c r="AF98" s="312">
        <f>COUNTIF(K98:X100,"○")</f>
        <v>0</v>
      </c>
      <c r="AG98" s="312"/>
      <c r="AH98" s="312"/>
      <c r="AI98" s="312">
        <f>COUNTIF(K98,"△")+COUNTIF(R98,"△")</f>
        <v>2</v>
      </c>
      <c r="AJ98" s="312"/>
      <c r="AK98" s="312"/>
      <c r="AL98" s="312">
        <f>COUNTIF(K98:X100,"×")</f>
        <v>0</v>
      </c>
      <c r="AM98" s="312"/>
      <c r="AN98" s="312"/>
      <c r="AO98" s="312">
        <v>3</v>
      </c>
      <c r="AP98" s="312"/>
      <c r="AQ98" s="312"/>
      <c r="AR98" s="312"/>
      <c r="AT98" s="1"/>
      <c r="AU98" s="1"/>
      <c r="AV98" s="1"/>
    </row>
    <row r="99" spans="1:48" ht="9" customHeight="1">
      <c r="A99" s="331"/>
      <c r="B99" s="331"/>
      <c r="C99" s="331"/>
      <c r="D99" s="369"/>
      <c r="E99" s="369"/>
      <c r="F99" s="369"/>
      <c r="G99" s="369"/>
      <c r="H99" s="369"/>
      <c r="I99" s="369"/>
      <c r="J99" s="369"/>
      <c r="K99" s="316"/>
      <c r="L99" s="317"/>
      <c r="M99" s="317"/>
      <c r="N99" s="317"/>
      <c r="O99" s="317"/>
      <c r="P99" s="317"/>
      <c r="Q99" s="318"/>
      <c r="R99" s="316"/>
      <c r="S99" s="317"/>
      <c r="T99" s="317"/>
      <c r="U99" s="317"/>
      <c r="V99" s="317"/>
      <c r="W99" s="317"/>
      <c r="X99" s="318"/>
      <c r="Y99" s="344"/>
      <c r="Z99" s="345"/>
      <c r="AA99" s="345"/>
      <c r="AB99" s="345"/>
      <c r="AC99" s="345"/>
      <c r="AD99" s="345"/>
      <c r="AE99" s="346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T99" s="1"/>
      <c r="AU99" s="1"/>
      <c r="AV99" s="1"/>
    </row>
    <row r="100" spans="1:48" ht="9" customHeight="1">
      <c r="A100" s="331"/>
      <c r="B100" s="331"/>
      <c r="C100" s="331"/>
      <c r="D100" s="369"/>
      <c r="E100" s="369"/>
      <c r="F100" s="369"/>
      <c r="G100" s="369"/>
      <c r="H100" s="369"/>
      <c r="I100" s="369"/>
      <c r="J100" s="369"/>
      <c r="K100" s="316"/>
      <c r="L100" s="317"/>
      <c r="M100" s="317"/>
      <c r="N100" s="317"/>
      <c r="O100" s="317"/>
      <c r="P100" s="317"/>
      <c r="Q100" s="318"/>
      <c r="R100" s="316"/>
      <c r="S100" s="317"/>
      <c r="T100" s="317"/>
      <c r="U100" s="317"/>
      <c r="V100" s="317"/>
      <c r="W100" s="317"/>
      <c r="X100" s="318"/>
      <c r="Y100" s="344"/>
      <c r="Z100" s="345"/>
      <c r="AA100" s="345"/>
      <c r="AB100" s="345"/>
      <c r="AC100" s="345"/>
      <c r="AD100" s="345"/>
      <c r="AE100" s="346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2"/>
      <c r="AR100" s="312"/>
      <c r="AT100" s="1"/>
      <c r="AU100" s="1"/>
      <c r="AV100" s="1"/>
    </row>
    <row r="101" spans="1:48" ht="9" customHeight="1">
      <c r="A101" s="331"/>
      <c r="B101" s="331"/>
      <c r="C101" s="331"/>
      <c r="D101" s="369"/>
      <c r="E101" s="369"/>
      <c r="F101" s="369"/>
      <c r="G101" s="369"/>
      <c r="H101" s="369"/>
      <c r="I101" s="369"/>
      <c r="J101" s="369"/>
      <c r="K101" s="316">
        <f>AC91</f>
        <v>1</v>
      </c>
      <c r="L101" s="317"/>
      <c r="M101" s="317"/>
      <c r="N101" s="317" t="s">
        <v>36</v>
      </c>
      <c r="O101" s="317">
        <f>Y91</f>
        <v>4</v>
      </c>
      <c r="P101" s="317"/>
      <c r="Q101" s="318"/>
      <c r="R101" s="316">
        <f>AC96</f>
        <v>1</v>
      </c>
      <c r="S101" s="317"/>
      <c r="T101" s="317"/>
      <c r="U101" s="317" t="s">
        <v>36</v>
      </c>
      <c r="V101" s="317">
        <f>Y96</f>
        <v>4</v>
      </c>
      <c r="W101" s="317"/>
      <c r="X101" s="318"/>
      <c r="Y101" s="344"/>
      <c r="Z101" s="345"/>
      <c r="AA101" s="345"/>
      <c r="AB101" s="345"/>
      <c r="AC101" s="345"/>
      <c r="AD101" s="345"/>
      <c r="AE101" s="346"/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2"/>
      <c r="AP101" s="312"/>
      <c r="AQ101" s="312"/>
      <c r="AR101" s="312"/>
      <c r="AT101" s="1"/>
      <c r="AU101" s="1"/>
      <c r="AV101" s="1"/>
    </row>
    <row r="102" spans="1:48" ht="9" customHeight="1">
      <c r="A102" s="331"/>
      <c r="B102" s="331"/>
      <c r="C102" s="331"/>
      <c r="D102" s="369"/>
      <c r="E102" s="369"/>
      <c r="F102" s="369"/>
      <c r="G102" s="369"/>
      <c r="H102" s="369"/>
      <c r="I102" s="369"/>
      <c r="J102" s="369"/>
      <c r="K102" s="319"/>
      <c r="L102" s="320"/>
      <c r="M102" s="320"/>
      <c r="N102" s="320"/>
      <c r="O102" s="320"/>
      <c r="P102" s="320"/>
      <c r="Q102" s="321"/>
      <c r="R102" s="319"/>
      <c r="S102" s="320"/>
      <c r="T102" s="320"/>
      <c r="U102" s="320"/>
      <c r="V102" s="320"/>
      <c r="W102" s="320"/>
      <c r="X102" s="321"/>
      <c r="Y102" s="347"/>
      <c r="Z102" s="348"/>
      <c r="AA102" s="348"/>
      <c r="AB102" s="348"/>
      <c r="AC102" s="348"/>
      <c r="AD102" s="348"/>
      <c r="AE102" s="349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312"/>
      <c r="AQ102" s="312"/>
      <c r="AR102" s="312"/>
      <c r="AT102" s="1"/>
      <c r="AU102" s="1"/>
      <c r="AV102" s="1"/>
    </row>
    <row r="103" spans="46:48" ht="9" customHeight="1">
      <c r="AT103" s="1"/>
      <c r="AU103" s="1"/>
      <c r="AV103" s="1"/>
    </row>
    <row r="104" spans="46:48" ht="9" customHeight="1">
      <c r="AT104" s="1"/>
      <c r="AU104" s="1"/>
      <c r="AV104" s="1"/>
    </row>
    <row r="105" spans="46:48" ht="9" customHeight="1">
      <c r="AT105" s="1"/>
      <c r="AU105" s="1"/>
      <c r="AV105" s="1"/>
    </row>
    <row r="106" spans="46:48" ht="9" customHeight="1">
      <c r="AT106" s="1"/>
      <c r="AU106" s="1"/>
      <c r="AV106" s="1"/>
    </row>
    <row r="107" spans="46:48" ht="9" customHeight="1">
      <c r="AT107" s="1"/>
      <c r="AU107" s="1"/>
      <c r="AV107" s="1"/>
    </row>
    <row r="108" spans="46:48" ht="9" customHeight="1">
      <c r="AT108" s="1"/>
      <c r="AU108" s="1"/>
      <c r="AV108" s="1"/>
    </row>
    <row r="109" spans="46:48" ht="9" customHeight="1">
      <c r="AT109" s="1"/>
      <c r="AU109" s="1"/>
      <c r="AV109" s="1"/>
    </row>
    <row r="110" spans="46:48" ht="9" customHeight="1">
      <c r="AT110" s="1"/>
      <c r="AU110" s="1"/>
      <c r="AV110" s="1"/>
    </row>
    <row r="111" spans="46:48" ht="9" customHeight="1">
      <c r="AT111" s="1"/>
      <c r="AU111" s="1"/>
      <c r="AV111" s="1"/>
    </row>
    <row r="112" spans="46:48" ht="9" customHeight="1">
      <c r="AT112" s="1"/>
      <c r="AU112" s="1"/>
      <c r="AV112" s="1"/>
    </row>
    <row r="113" spans="46:48" ht="9" customHeight="1">
      <c r="AT113" s="1"/>
      <c r="AU113" s="1"/>
      <c r="AV113" s="1"/>
    </row>
    <row r="114" spans="46:48" ht="9" customHeight="1">
      <c r="AT114" s="1"/>
      <c r="AU114" s="1"/>
      <c r="AV114" s="1"/>
    </row>
    <row r="115" spans="46:48" ht="9" customHeight="1">
      <c r="AT115" s="1"/>
      <c r="AU115" s="1"/>
      <c r="AV115" s="1"/>
    </row>
    <row r="116" spans="46:48" ht="9" customHeight="1">
      <c r="AT116" s="1"/>
      <c r="AU116" s="1"/>
      <c r="AV116" s="1"/>
    </row>
    <row r="117" spans="46:48" ht="9" customHeight="1">
      <c r="AT117" s="1"/>
      <c r="AU117" s="1"/>
      <c r="AV117" s="1"/>
    </row>
    <row r="118" spans="46:48" ht="9" customHeight="1">
      <c r="AT118" s="1"/>
      <c r="AU118" s="1"/>
      <c r="AV118" s="1"/>
    </row>
    <row r="119" spans="46:48" ht="9" customHeight="1">
      <c r="AT119" s="1"/>
      <c r="AU119" s="1"/>
      <c r="AV119" s="1"/>
    </row>
    <row r="120" spans="46:48" ht="9" customHeight="1">
      <c r="AT120" s="1"/>
      <c r="AU120" s="1"/>
      <c r="AV120" s="1"/>
    </row>
    <row r="121" spans="46:48" ht="9" customHeight="1">
      <c r="AT121" s="1"/>
      <c r="AU121" s="1"/>
      <c r="AV121" s="1"/>
    </row>
    <row r="122" spans="46:48" ht="9" customHeight="1">
      <c r="AT122" s="1"/>
      <c r="AU122" s="1"/>
      <c r="AV122" s="1"/>
    </row>
    <row r="123" spans="46:48" ht="9" customHeight="1">
      <c r="AT123" s="1"/>
      <c r="AU123" s="1"/>
      <c r="AV123" s="1"/>
    </row>
    <row r="124" spans="46:48" ht="9" customHeight="1">
      <c r="AT124" s="1"/>
      <c r="AU124" s="1"/>
      <c r="AV124" s="1"/>
    </row>
    <row r="125" spans="46:48" ht="9" customHeight="1">
      <c r="AT125" s="1"/>
      <c r="AU125" s="1"/>
      <c r="AV125" s="1"/>
    </row>
    <row r="126" spans="46:48" ht="9" customHeight="1">
      <c r="AT126" s="1"/>
      <c r="AU126" s="1"/>
      <c r="AV126" s="1"/>
    </row>
    <row r="127" spans="46:48" ht="9" customHeight="1">
      <c r="AT127" s="1"/>
      <c r="AU127" s="1"/>
      <c r="AV127" s="1"/>
    </row>
    <row r="128" spans="46:48" ht="9" customHeight="1">
      <c r="AT128" s="1"/>
      <c r="AU128" s="1"/>
      <c r="AV128" s="1"/>
    </row>
    <row r="129" spans="46:48" ht="9" customHeight="1">
      <c r="AT129" s="1"/>
      <c r="AU129" s="1"/>
      <c r="AV129" s="1"/>
    </row>
    <row r="130" spans="46:48" ht="9" customHeight="1">
      <c r="AT130" s="1"/>
      <c r="AU130" s="1"/>
      <c r="AV130" s="1"/>
    </row>
    <row r="131" spans="46:48" ht="9" customHeight="1">
      <c r="AT131" s="1"/>
      <c r="AU131" s="1"/>
      <c r="AV131" s="1"/>
    </row>
    <row r="132" spans="46:48" ht="9" customHeight="1">
      <c r="AT132" s="1"/>
      <c r="AU132" s="1"/>
      <c r="AV132" s="1"/>
    </row>
    <row r="133" spans="46:48" ht="9" customHeight="1">
      <c r="AT133" s="1"/>
      <c r="AU133" s="1"/>
      <c r="AV133" s="1"/>
    </row>
    <row r="134" spans="46:48" ht="9" customHeight="1">
      <c r="AT134" s="1"/>
      <c r="AU134" s="1"/>
      <c r="AV134" s="1"/>
    </row>
    <row r="135" spans="46:48" ht="9" customHeight="1">
      <c r="AT135" s="1"/>
      <c r="AU135" s="1"/>
      <c r="AV135" s="1"/>
    </row>
    <row r="136" spans="46:48" ht="9" customHeight="1">
      <c r="AT136" s="1"/>
      <c r="AU136" s="1"/>
      <c r="AV136" s="1"/>
    </row>
    <row r="137" spans="46:48" ht="9" customHeight="1">
      <c r="AT137" s="1"/>
      <c r="AU137" s="1"/>
      <c r="AV137" s="1"/>
    </row>
    <row r="138" spans="46:48" ht="9" customHeight="1">
      <c r="AT138" s="1"/>
      <c r="AU138" s="1"/>
      <c r="AV138" s="1"/>
    </row>
    <row r="139" spans="46:48" ht="9" customHeight="1">
      <c r="AT139" s="1"/>
      <c r="AU139" s="1"/>
      <c r="AV139" s="1"/>
    </row>
    <row r="140" spans="46:48" ht="9" customHeight="1">
      <c r="AT140" s="1"/>
      <c r="AU140" s="1"/>
      <c r="AV140" s="1"/>
    </row>
    <row r="141" spans="46:48" ht="9" customHeight="1">
      <c r="AT141" s="1"/>
      <c r="AU141" s="1"/>
      <c r="AV141" s="1"/>
    </row>
    <row r="142" spans="46:48" ht="9" customHeight="1">
      <c r="AT142" s="1"/>
      <c r="AU142" s="1"/>
      <c r="AV142" s="1"/>
    </row>
    <row r="143" spans="46:48" ht="9" customHeight="1">
      <c r="AT143" s="1"/>
      <c r="AU143" s="1"/>
      <c r="AV143" s="1"/>
    </row>
    <row r="144" spans="46:48" ht="9" customHeight="1">
      <c r="AT144" s="1"/>
      <c r="AU144" s="1"/>
      <c r="AV144" s="1"/>
    </row>
    <row r="145" spans="46:48" ht="9" customHeight="1">
      <c r="AT145" s="1"/>
      <c r="AU145" s="1"/>
      <c r="AV145" s="1"/>
    </row>
    <row r="146" spans="46:48" ht="9" customHeight="1">
      <c r="AT146" s="1"/>
      <c r="AU146" s="1"/>
      <c r="AV146" s="1"/>
    </row>
    <row r="147" spans="46:48" ht="9" customHeight="1">
      <c r="AT147" s="1"/>
      <c r="AU147" s="1"/>
      <c r="AV147" s="1"/>
    </row>
    <row r="148" spans="46:48" ht="9" customHeight="1">
      <c r="AT148" s="1"/>
      <c r="AU148" s="1"/>
      <c r="AV148" s="1"/>
    </row>
    <row r="149" spans="46:48" ht="9" customHeight="1">
      <c r="AT149" s="1"/>
      <c r="AU149" s="1"/>
      <c r="AV149" s="1"/>
    </row>
    <row r="150" spans="46:48" ht="9" customHeight="1">
      <c r="AT150" s="1"/>
      <c r="AU150" s="1"/>
      <c r="AV150" s="1"/>
    </row>
    <row r="151" spans="46:48" ht="9" customHeight="1">
      <c r="AT151" s="1"/>
      <c r="AU151" s="1"/>
      <c r="AV151" s="1"/>
    </row>
    <row r="152" spans="46:48" ht="9" customHeight="1">
      <c r="AT152" s="1"/>
      <c r="AU152" s="1"/>
      <c r="AV152" s="1"/>
    </row>
    <row r="153" spans="46:48" ht="9" customHeight="1">
      <c r="AT153" s="1"/>
      <c r="AU153" s="1"/>
      <c r="AV153" s="1"/>
    </row>
    <row r="154" spans="46:48" ht="9" customHeight="1">
      <c r="AT154" s="1"/>
      <c r="AU154" s="1"/>
      <c r="AV154" s="1"/>
    </row>
    <row r="155" spans="46:48" ht="9" customHeight="1">
      <c r="AT155" s="1"/>
      <c r="AU155" s="1"/>
      <c r="AV155" s="1"/>
    </row>
    <row r="156" spans="46:48" ht="9" customHeight="1">
      <c r="AT156" s="1"/>
      <c r="AU156" s="1"/>
      <c r="AV156" s="1"/>
    </row>
    <row r="157" spans="46:48" ht="9" customHeight="1">
      <c r="AT157" s="1"/>
      <c r="AU157" s="1"/>
      <c r="AV157" s="1"/>
    </row>
    <row r="158" spans="46:48" ht="9" customHeight="1">
      <c r="AT158" s="1"/>
      <c r="AU158" s="1"/>
      <c r="AV158" s="1"/>
    </row>
    <row r="159" spans="46:48" ht="9" customHeight="1">
      <c r="AT159" s="1"/>
      <c r="AU159" s="1"/>
      <c r="AV159" s="1"/>
    </row>
    <row r="160" spans="46:48" ht="9" customHeight="1">
      <c r="AT160" s="1"/>
      <c r="AU160" s="1"/>
      <c r="AV160" s="1"/>
    </row>
    <row r="161" spans="46:48" ht="9" customHeight="1">
      <c r="AT161" s="1"/>
      <c r="AU161" s="1"/>
      <c r="AV161" s="1"/>
    </row>
    <row r="162" spans="46:48" ht="9" customHeight="1">
      <c r="AT162" s="1"/>
      <c r="AU162" s="1"/>
      <c r="AV162" s="1"/>
    </row>
    <row r="163" spans="46:48" ht="9" customHeight="1">
      <c r="AT163" s="1"/>
      <c r="AU163" s="1"/>
      <c r="AV163" s="1"/>
    </row>
    <row r="164" spans="46:48" ht="9" customHeight="1">
      <c r="AT164" s="1"/>
      <c r="AU164" s="1"/>
      <c r="AV164" s="1"/>
    </row>
    <row r="165" spans="46:48" ht="9" customHeight="1">
      <c r="AT165" s="1"/>
      <c r="AU165" s="1"/>
      <c r="AV165" s="1"/>
    </row>
    <row r="166" spans="46:48" ht="9" customHeight="1">
      <c r="AT166" s="1"/>
      <c r="AU166" s="1"/>
      <c r="AV166" s="1"/>
    </row>
    <row r="167" spans="46:48" ht="9" customHeight="1">
      <c r="AT167" s="1"/>
      <c r="AU167" s="1"/>
      <c r="AV167" s="1"/>
    </row>
    <row r="168" spans="46:48" ht="9" customHeight="1">
      <c r="AT168" s="1"/>
      <c r="AU168" s="1"/>
      <c r="AV168" s="1"/>
    </row>
    <row r="169" spans="46:48" ht="9" customHeight="1">
      <c r="AT169" s="1"/>
      <c r="AU169" s="1"/>
      <c r="AV169" s="1"/>
    </row>
    <row r="170" spans="46:48" ht="9" customHeight="1">
      <c r="AT170" s="1"/>
      <c r="AU170" s="1"/>
      <c r="AV170" s="1"/>
    </row>
    <row r="171" spans="46:48" ht="9" customHeight="1">
      <c r="AT171" s="1"/>
      <c r="AU171" s="1"/>
      <c r="AV171" s="1"/>
    </row>
    <row r="172" spans="46:48" ht="9" customHeight="1">
      <c r="AT172" s="1"/>
      <c r="AU172" s="1"/>
      <c r="AV172" s="1"/>
    </row>
    <row r="173" spans="46:48" ht="9" customHeight="1">
      <c r="AT173" s="1"/>
      <c r="AU173" s="1"/>
      <c r="AV173" s="1"/>
    </row>
    <row r="174" spans="46:48" ht="9" customHeight="1">
      <c r="AT174" s="1"/>
      <c r="AU174" s="1"/>
      <c r="AV174" s="1"/>
    </row>
    <row r="175" spans="46:48" ht="9" customHeight="1">
      <c r="AT175" s="1"/>
      <c r="AU175" s="1"/>
      <c r="AV175" s="1"/>
    </row>
    <row r="176" spans="46:48" ht="9" customHeight="1">
      <c r="AT176" s="1"/>
      <c r="AU176" s="1"/>
      <c r="AV176" s="1"/>
    </row>
    <row r="177" spans="46:48" ht="9" customHeight="1">
      <c r="AT177" s="1"/>
      <c r="AU177" s="1"/>
      <c r="AV177" s="1"/>
    </row>
    <row r="178" spans="46:48" ht="9" customHeight="1">
      <c r="AT178" s="1"/>
      <c r="AU178" s="1"/>
      <c r="AV178" s="1"/>
    </row>
    <row r="179" spans="46:48" ht="9" customHeight="1">
      <c r="AT179" s="1"/>
      <c r="AU179" s="1"/>
      <c r="AV179" s="1"/>
    </row>
    <row r="180" spans="46:48" ht="9" customHeight="1">
      <c r="AT180" s="1"/>
      <c r="AU180" s="1"/>
      <c r="AV180" s="1"/>
    </row>
    <row r="181" spans="46:48" ht="9" customHeight="1">
      <c r="AT181" s="1"/>
      <c r="AU181" s="1"/>
      <c r="AV181" s="1"/>
    </row>
    <row r="182" spans="46:48" ht="9" customHeight="1">
      <c r="AT182" s="1"/>
      <c r="AU182" s="1"/>
      <c r="AV182" s="1"/>
    </row>
    <row r="183" spans="46:48" ht="9" customHeight="1">
      <c r="AT183" s="1"/>
      <c r="AU183" s="1"/>
      <c r="AV183" s="1"/>
    </row>
    <row r="184" spans="46:48" ht="9" customHeight="1">
      <c r="AT184" s="1"/>
      <c r="AU184" s="1"/>
      <c r="AV184" s="1"/>
    </row>
    <row r="185" spans="46:48" ht="9" customHeight="1">
      <c r="AT185" s="1"/>
      <c r="AU185" s="1"/>
      <c r="AV185" s="1"/>
    </row>
    <row r="186" spans="46:48" ht="9" customHeight="1">
      <c r="AT186" s="1"/>
      <c r="AU186" s="1"/>
      <c r="AV186" s="1"/>
    </row>
    <row r="187" spans="1:48" ht="9" customHeight="1">
      <c r="A187" s="4"/>
      <c r="B187" s="4"/>
      <c r="C187" s="4"/>
      <c r="D187" s="4"/>
      <c r="E187" s="4"/>
      <c r="F187" s="4"/>
      <c r="G187" s="4"/>
      <c r="H187" s="4"/>
      <c r="AT187" s="1"/>
      <c r="AU187" s="1"/>
      <c r="AV187" s="1"/>
    </row>
    <row r="188" spans="1:48" ht="9" customHeight="1">
      <c r="A188" s="4"/>
      <c r="B188" s="4"/>
      <c r="C188" s="4"/>
      <c r="D188" s="4"/>
      <c r="E188" s="4"/>
      <c r="F188" s="4"/>
      <c r="G188" s="4"/>
      <c r="H188" s="4"/>
      <c r="AT188" s="1"/>
      <c r="AU188" s="1"/>
      <c r="AV188" s="1"/>
    </row>
    <row r="189" spans="1:48" ht="9" customHeight="1">
      <c r="A189" s="4"/>
      <c r="B189" s="4"/>
      <c r="C189" s="4"/>
      <c r="D189" s="4"/>
      <c r="E189" s="4"/>
      <c r="F189" s="4"/>
      <c r="G189" s="4"/>
      <c r="H189" s="4"/>
      <c r="AT189" s="1"/>
      <c r="AU189" s="1"/>
      <c r="AV189" s="1"/>
    </row>
    <row r="190" spans="1:48" ht="9" customHeight="1">
      <c r="A190" s="4"/>
      <c r="B190" s="4"/>
      <c r="C190" s="4"/>
      <c r="D190" s="4"/>
      <c r="E190" s="4"/>
      <c r="F190" s="4"/>
      <c r="G190" s="4"/>
      <c r="H190" s="4"/>
      <c r="AT190" s="1"/>
      <c r="AU190" s="1"/>
      <c r="AV190" s="1"/>
    </row>
    <row r="191" spans="1:48" ht="9" customHeight="1">
      <c r="A191" s="4"/>
      <c r="B191" s="4"/>
      <c r="C191" s="4"/>
      <c r="D191" s="4"/>
      <c r="E191" s="4"/>
      <c r="F191" s="4"/>
      <c r="G191" s="4"/>
      <c r="H191" s="4"/>
      <c r="AT191" s="1"/>
      <c r="AU191" s="1"/>
      <c r="AV191" s="1"/>
    </row>
    <row r="192" spans="1:48" ht="9" customHeight="1">
      <c r="A192" s="4"/>
      <c r="B192" s="4"/>
      <c r="C192" s="4"/>
      <c r="D192" s="4"/>
      <c r="E192" s="4"/>
      <c r="F192" s="4"/>
      <c r="G192" s="4"/>
      <c r="H192" s="4"/>
      <c r="AT192" s="1"/>
      <c r="AU192" s="1"/>
      <c r="AV192" s="1"/>
    </row>
    <row r="193" spans="1:48" ht="9" customHeight="1">
      <c r="A193" s="4"/>
      <c r="B193" s="4"/>
      <c r="C193" s="4"/>
      <c r="D193" s="4"/>
      <c r="E193" s="4"/>
      <c r="F193" s="4"/>
      <c r="G193" s="4"/>
      <c r="H193" s="4"/>
      <c r="AT193" s="1"/>
      <c r="AU193" s="1"/>
      <c r="AV193" s="1"/>
    </row>
    <row r="194" spans="1:48" ht="9" customHeight="1">
      <c r="A194" s="4"/>
      <c r="B194" s="4"/>
      <c r="C194" s="4"/>
      <c r="D194" s="4"/>
      <c r="E194" s="4"/>
      <c r="F194" s="4"/>
      <c r="G194" s="4"/>
      <c r="H194" s="4"/>
      <c r="AT194" s="1"/>
      <c r="AU194" s="1"/>
      <c r="AV194" s="1"/>
    </row>
    <row r="195" spans="1:48" ht="9" customHeight="1">
      <c r="A195" s="4"/>
      <c r="B195" s="4"/>
      <c r="C195" s="4"/>
      <c r="D195" s="4"/>
      <c r="E195" s="4"/>
      <c r="F195" s="4"/>
      <c r="G195" s="4"/>
      <c r="H195" s="4"/>
      <c r="AT195" s="1"/>
      <c r="AU195" s="1"/>
      <c r="AV195" s="1"/>
    </row>
    <row r="196" spans="1:48" ht="9" customHeight="1">
      <c r="A196" s="4"/>
      <c r="B196" s="4"/>
      <c r="C196" s="4"/>
      <c r="D196" s="4"/>
      <c r="E196" s="4"/>
      <c r="F196" s="4"/>
      <c r="G196" s="4"/>
      <c r="H196" s="4"/>
      <c r="AT196" s="1"/>
      <c r="AU196" s="1"/>
      <c r="AV196" s="1"/>
    </row>
    <row r="197" spans="1:48" ht="9" customHeight="1">
      <c r="A197" s="4"/>
      <c r="B197" s="4"/>
      <c r="C197" s="4"/>
      <c r="D197" s="4"/>
      <c r="E197" s="4"/>
      <c r="F197" s="4"/>
      <c r="G197" s="4"/>
      <c r="H197" s="4"/>
      <c r="AT197" s="1"/>
      <c r="AU197" s="1"/>
      <c r="AV197" s="1"/>
    </row>
    <row r="198" spans="1:48" ht="9" customHeight="1">
      <c r="A198" s="4"/>
      <c r="B198" s="4"/>
      <c r="C198" s="4"/>
      <c r="D198" s="4"/>
      <c r="E198" s="4"/>
      <c r="F198" s="4"/>
      <c r="G198" s="4"/>
      <c r="H198" s="4"/>
      <c r="AT198" s="1"/>
      <c r="AU198" s="1"/>
      <c r="AV198" s="1"/>
    </row>
    <row r="199" spans="1:48" ht="9" customHeight="1">
      <c r="A199" s="4"/>
      <c r="B199" s="4"/>
      <c r="C199" s="4"/>
      <c r="D199" s="4"/>
      <c r="E199" s="4"/>
      <c r="F199" s="4"/>
      <c r="G199" s="4"/>
      <c r="H199" s="4"/>
      <c r="AT199" s="1"/>
      <c r="AU199" s="1"/>
      <c r="AV199" s="1"/>
    </row>
    <row r="200" spans="1:48" ht="9" customHeight="1">
      <c r="A200" s="4"/>
      <c r="B200" s="4"/>
      <c r="C200" s="4"/>
      <c r="D200" s="4"/>
      <c r="E200" s="4"/>
      <c r="F200" s="4"/>
      <c r="G200" s="4"/>
      <c r="H200" s="4"/>
      <c r="AT200" s="1"/>
      <c r="AU200" s="1"/>
      <c r="AV200" s="1"/>
    </row>
    <row r="201" spans="1:48" ht="9" customHeight="1">
      <c r="A201" s="4"/>
      <c r="B201" s="4"/>
      <c r="C201" s="4"/>
      <c r="D201" s="4"/>
      <c r="E201" s="4"/>
      <c r="F201" s="4"/>
      <c r="G201" s="4"/>
      <c r="H201" s="4"/>
      <c r="AT201" s="1"/>
      <c r="AU201" s="1"/>
      <c r="AV201" s="1"/>
    </row>
    <row r="202" spans="1:48" ht="9" customHeight="1">
      <c r="A202" s="4"/>
      <c r="B202" s="4"/>
      <c r="C202" s="4"/>
      <c r="D202" s="4"/>
      <c r="E202" s="4"/>
      <c r="F202" s="4"/>
      <c r="G202" s="4"/>
      <c r="H202" s="4"/>
      <c r="AT202" s="1"/>
      <c r="AU202" s="1"/>
      <c r="AV202" s="1"/>
    </row>
    <row r="203" spans="1:48" ht="9" customHeight="1">
      <c r="A203" s="4"/>
      <c r="B203" s="4"/>
      <c r="C203" s="4"/>
      <c r="D203" s="4"/>
      <c r="E203" s="4"/>
      <c r="F203" s="4"/>
      <c r="G203" s="4"/>
      <c r="H203" s="4"/>
      <c r="AT203" s="1"/>
      <c r="AU203" s="1"/>
      <c r="AV203" s="1"/>
    </row>
    <row r="204" spans="1:48" ht="9" customHeight="1">
      <c r="A204" s="4"/>
      <c r="B204" s="4"/>
      <c r="C204" s="4"/>
      <c r="D204" s="4"/>
      <c r="E204" s="4"/>
      <c r="F204" s="4"/>
      <c r="G204" s="4"/>
      <c r="H204" s="4"/>
      <c r="AT204" s="1"/>
      <c r="AU204" s="1"/>
      <c r="AV204" s="1"/>
    </row>
    <row r="205" spans="1:48" ht="9" customHeight="1">
      <c r="A205" s="4"/>
      <c r="B205" s="4"/>
      <c r="C205" s="4"/>
      <c r="D205" s="4"/>
      <c r="E205" s="4"/>
      <c r="F205" s="4"/>
      <c r="G205" s="4"/>
      <c r="H205" s="4"/>
      <c r="AT205" s="1"/>
      <c r="AU205" s="1"/>
      <c r="AV205" s="1"/>
    </row>
    <row r="206" spans="1:48" ht="9" customHeight="1">
      <c r="A206" s="4"/>
      <c r="B206" s="4"/>
      <c r="C206" s="4"/>
      <c r="D206" s="4"/>
      <c r="E206" s="4"/>
      <c r="F206" s="4"/>
      <c r="G206" s="4"/>
      <c r="H206" s="4"/>
      <c r="AT206" s="1"/>
      <c r="AU206" s="1"/>
      <c r="AV206" s="1"/>
    </row>
    <row r="207" spans="1:48" ht="9" customHeight="1">
      <c r="A207" s="4"/>
      <c r="B207" s="4"/>
      <c r="C207" s="4"/>
      <c r="D207" s="4"/>
      <c r="E207" s="4"/>
      <c r="F207" s="4"/>
      <c r="G207" s="4"/>
      <c r="H207" s="4"/>
      <c r="AT207" s="1"/>
      <c r="AU207" s="1"/>
      <c r="AV207" s="1"/>
    </row>
    <row r="208" spans="1:48" ht="9" customHeight="1">
      <c r="A208" s="4"/>
      <c r="B208" s="4"/>
      <c r="C208" s="4"/>
      <c r="D208" s="4"/>
      <c r="E208" s="4"/>
      <c r="F208" s="4"/>
      <c r="G208" s="4"/>
      <c r="H208" s="4"/>
      <c r="AT208" s="1"/>
      <c r="AU208" s="1"/>
      <c r="AV208" s="1"/>
    </row>
    <row r="209" spans="1:48" ht="9" customHeight="1">
      <c r="A209" s="4"/>
      <c r="B209" s="4"/>
      <c r="C209" s="4"/>
      <c r="D209" s="4"/>
      <c r="E209" s="4"/>
      <c r="F209" s="4"/>
      <c r="G209" s="4"/>
      <c r="H209" s="4"/>
      <c r="AT209" s="1"/>
      <c r="AU209" s="1"/>
      <c r="AV209" s="1"/>
    </row>
    <row r="210" spans="46:48" ht="9" customHeight="1">
      <c r="AT210" s="1"/>
      <c r="AU210" s="1"/>
      <c r="AV210" s="1"/>
    </row>
    <row r="211" spans="46:48" ht="9" customHeight="1">
      <c r="AT211" s="1"/>
      <c r="AU211" s="1"/>
      <c r="AV211" s="1"/>
    </row>
    <row r="212" spans="46:48" ht="9" customHeight="1">
      <c r="AT212" s="1"/>
      <c r="AU212" s="1"/>
      <c r="AV212" s="1"/>
    </row>
    <row r="213" spans="46:48" ht="9" customHeight="1">
      <c r="AT213" s="1"/>
      <c r="AU213" s="1"/>
      <c r="AV213" s="1"/>
    </row>
    <row r="214" spans="46:48" ht="9" customHeight="1">
      <c r="AT214" s="1"/>
      <c r="AU214" s="1"/>
      <c r="AV214" s="1"/>
    </row>
    <row r="215" spans="46:48" ht="9" customHeight="1">
      <c r="AT215" s="1"/>
      <c r="AU215" s="1"/>
      <c r="AV215" s="1"/>
    </row>
    <row r="216" spans="46:48" ht="9" customHeight="1">
      <c r="AT216" s="1"/>
      <c r="AU216" s="1"/>
      <c r="AV216" s="1"/>
    </row>
    <row r="217" spans="46:48" ht="9" customHeight="1">
      <c r="AT217" s="1"/>
      <c r="AU217" s="1"/>
      <c r="AV217" s="1"/>
    </row>
    <row r="218" spans="46:48" ht="9" customHeight="1">
      <c r="AT218" s="1"/>
      <c r="AU218" s="1"/>
      <c r="AV218" s="1"/>
    </row>
    <row r="219" spans="46:48" ht="9" customHeight="1">
      <c r="AT219" s="1"/>
      <c r="AU219" s="1"/>
      <c r="AV219" s="1"/>
    </row>
    <row r="220" spans="46:48" ht="9" customHeight="1">
      <c r="AT220" s="1"/>
      <c r="AU220" s="1"/>
      <c r="AV220" s="1"/>
    </row>
    <row r="221" spans="46:48" ht="9" customHeight="1">
      <c r="AT221" s="1"/>
      <c r="AU221" s="1"/>
      <c r="AV221" s="1"/>
    </row>
    <row r="222" spans="46:48" ht="9" customHeight="1">
      <c r="AT222" s="1"/>
      <c r="AU222" s="1"/>
      <c r="AV222" s="1"/>
    </row>
    <row r="223" spans="46:48" ht="9" customHeight="1">
      <c r="AT223" s="1"/>
      <c r="AU223" s="1"/>
      <c r="AV223" s="1"/>
    </row>
    <row r="224" spans="46:48" ht="9" customHeight="1">
      <c r="AT224" s="1"/>
      <c r="AU224" s="1"/>
      <c r="AV224" s="1"/>
    </row>
    <row r="225" spans="46:48" ht="9" customHeight="1">
      <c r="AT225" s="1"/>
      <c r="AU225" s="1"/>
      <c r="AV225" s="1"/>
    </row>
    <row r="226" spans="46:48" ht="9" customHeight="1">
      <c r="AT226" s="1"/>
      <c r="AU226" s="1"/>
      <c r="AV226" s="1"/>
    </row>
    <row r="227" spans="46:48" ht="9" customHeight="1">
      <c r="AT227" s="1"/>
      <c r="AU227" s="1"/>
      <c r="AV227" s="1"/>
    </row>
    <row r="228" spans="46:48" ht="9" customHeight="1">
      <c r="AT228" s="1"/>
      <c r="AU228" s="1"/>
      <c r="AV228" s="1"/>
    </row>
    <row r="229" spans="46:48" ht="9" customHeight="1">
      <c r="AT229" s="1"/>
      <c r="AU229" s="1"/>
      <c r="AV229" s="1"/>
    </row>
    <row r="230" spans="46:48" ht="9" customHeight="1">
      <c r="AT230" s="1"/>
      <c r="AU230" s="1"/>
      <c r="AV230" s="1"/>
    </row>
    <row r="231" spans="46:48" ht="9" customHeight="1">
      <c r="AT231" s="1"/>
      <c r="AU231" s="1"/>
      <c r="AV231" s="1"/>
    </row>
    <row r="232" spans="46:48" ht="9" customHeight="1">
      <c r="AT232" s="1"/>
      <c r="AU232" s="1"/>
      <c r="AV232" s="1"/>
    </row>
    <row r="233" spans="46:48" ht="9" customHeight="1">
      <c r="AT233" s="1"/>
      <c r="AU233" s="1"/>
      <c r="AV233" s="1"/>
    </row>
    <row r="234" spans="46:48" ht="9" customHeight="1">
      <c r="AT234" s="1"/>
      <c r="AU234" s="1"/>
      <c r="AV234" s="1"/>
    </row>
    <row r="235" spans="46:48" ht="9" customHeight="1">
      <c r="AT235" s="1"/>
      <c r="AU235" s="1"/>
      <c r="AV235" s="1"/>
    </row>
    <row r="236" spans="46:48" ht="9" customHeight="1">
      <c r="AT236" s="1"/>
      <c r="AU236" s="1"/>
      <c r="AV236" s="1"/>
    </row>
    <row r="237" spans="46:48" ht="9" customHeight="1">
      <c r="AT237" s="1"/>
      <c r="AU237" s="1"/>
      <c r="AV237" s="1"/>
    </row>
    <row r="238" spans="46:48" ht="9" customHeight="1">
      <c r="AT238" s="1"/>
      <c r="AU238" s="1"/>
      <c r="AV238" s="1"/>
    </row>
    <row r="239" spans="46:48" ht="9" customHeight="1">
      <c r="AT239" s="1"/>
      <c r="AU239" s="1"/>
      <c r="AV239" s="1"/>
    </row>
    <row r="240" spans="46:48" ht="9" customHeight="1">
      <c r="AT240" s="1"/>
      <c r="AU240" s="1"/>
      <c r="AV240" s="1"/>
    </row>
    <row r="241" spans="46:48" ht="9" customHeight="1">
      <c r="AT241" s="1"/>
      <c r="AU241" s="1"/>
      <c r="AV241" s="1"/>
    </row>
    <row r="242" spans="46:48" ht="9" customHeight="1">
      <c r="AT242" s="1"/>
      <c r="AU242" s="1"/>
      <c r="AV242" s="1"/>
    </row>
    <row r="243" spans="46:48" ht="9" customHeight="1">
      <c r="AT243" s="1"/>
      <c r="AU243" s="1"/>
      <c r="AV243" s="1"/>
    </row>
    <row r="244" spans="46:48" ht="9" customHeight="1">
      <c r="AT244" s="1"/>
      <c r="AU244" s="1"/>
      <c r="AV244" s="1"/>
    </row>
    <row r="245" spans="46:48" ht="9" customHeight="1">
      <c r="AT245" s="1"/>
      <c r="AU245" s="1"/>
      <c r="AV245" s="1"/>
    </row>
    <row r="246" spans="46:48" ht="9" customHeight="1">
      <c r="AT246" s="1"/>
      <c r="AU246" s="1"/>
      <c r="AV246" s="1"/>
    </row>
    <row r="247" spans="46:48" ht="9" customHeight="1">
      <c r="AT247" s="1"/>
      <c r="AU247" s="1"/>
      <c r="AV247" s="1"/>
    </row>
    <row r="248" spans="46:48" ht="9" customHeight="1">
      <c r="AT248" s="1"/>
      <c r="AU248" s="1"/>
      <c r="AV248" s="1"/>
    </row>
    <row r="249" spans="46:48" ht="9" customHeight="1">
      <c r="AT249" s="1"/>
      <c r="AU249" s="1"/>
      <c r="AV249" s="1"/>
    </row>
    <row r="250" spans="46:48" ht="9" customHeight="1">
      <c r="AT250" s="1"/>
      <c r="AU250" s="1"/>
      <c r="AV250" s="1"/>
    </row>
    <row r="251" spans="46:48" ht="9" customHeight="1">
      <c r="AT251" s="1"/>
      <c r="AU251" s="1"/>
      <c r="AV251" s="1"/>
    </row>
    <row r="252" spans="46:48" ht="9" customHeight="1">
      <c r="AT252" s="1"/>
      <c r="AU252" s="1"/>
      <c r="AV252" s="1"/>
    </row>
    <row r="253" spans="46:48" ht="9" customHeight="1">
      <c r="AT253" s="1"/>
      <c r="AU253" s="1"/>
      <c r="AV253" s="1"/>
    </row>
    <row r="254" spans="46:48" ht="9" customHeight="1">
      <c r="AT254" s="1"/>
      <c r="AU254" s="1"/>
      <c r="AV254" s="1"/>
    </row>
    <row r="255" spans="46:48" ht="9" customHeight="1">
      <c r="AT255" s="1"/>
      <c r="AU255" s="1"/>
      <c r="AV255" s="1"/>
    </row>
    <row r="256" spans="46:48" ht="9" customHeight="1">
      <c r="AT256" s="1"/>
      <c r="AU256" s="1"/>
      <c r="AV256" s="1"/>
    </row>
    <row r="257" spans="46:48" ht="9" customHeight="1">
      <c r="AT257" s="1"/>
      <c r="AU257" s="1"/>
      <c r="AV257" s="1"/>
    </row>
    <row r="258" spans="46:48" ht="9" customHeight="1">
      <c r="AT258" s="1"/>
      <c r="AU258" s="1"/>
      <c r="AV258" s="1"/>
    </row>
    <row r="259" spans="46:48" ht="9" customHeight="1">
      <c r="AT259" s="1"/>
      <c r="AU259" s="1"/>
      <c r="AV259" s="1"/>
    </row>
    <row r="260" spans="46:48" ht="9" customHeight="1">
      <c r="AT260" s="1"/>
      <c r="AU260" s="1"/>
      <c r="AV260" s="1"/>
    </row>
    <row r="261" spans="46:48" ht="9" customHeight="1">
      <c r="AT261" s="1"/>
      <c r="AU261" s="1"/>
      <c r="AV261" s="1"/>
    </row>
    <row r="262" spans="46:48" ht="9" customHeight="1">
      <c r="AT262" s="1"/>
      <c r="AU262" s="1"/>
      <c r="AV262" s="1"/>
    </row>
    <row r="263" spans="46:48" ht="9" customHeight="1">
      <c r="AT263" s="1"/>
      <c r="AU263" s="1"/>
      <c r="AV263" s="1"/>
    </row>
  </sheetData>
  <sheetProtection/>
  <mergeCells count="299">
    <mergeCell ref="A31:C35"/>
    <mergeCell ref="D31:J35"/>
    <mergeCell ref="K31:Q33"/>
    <mergeCell ref="AP41:AR45"/>
    <mergeCell ref="AS41:AU45"/>
    <mergeCell ref="AV41:AY45"/>
    <mergeCell ref="K44:M45"/>
    <mergeCell ref="N44:N45"/>
    <mergeCell ref="O44:Q45"/>
    <mergeCell ref="AF23:AL25"/>
    <mergeCell ref="AF26:AL28"/>
    <mergeCell ref="AF29:AH30"/>
    <mergeCell ref="AI29:AI30"/>
    <mergeCell ref="AJ29:AL30"/>
    <mergeCell ref="AF31:AL33"/>
    <mergeCell ref="AC58:AE59"/>
    <mergeCell ref="A55:C59"/>
    <mergeCell ref="A1:AY3"/>
    <mergeCell ref="AF34:AH35"/>
    <mergeCell ref="AI34:AI35"/>
    <mergeCell ref="AJ34:AL35"/>
    <mergeCell ref="AF41:AL45"/>
    <mergeCell ref="AF36:AL38"/>
    <mergeCell ref="AF39:AH40"/>
    <mergeCell ref="AI39:AI40"/>
    <mergeCell ref="A98:C102"/>
    <mergeCell ref="D98:J102"/>
    <mergeCell ref="K88:Q92"/>
    <mergeCell ref="K85:Q87"/>
    <mergeCell ref="AF85:AH87"/>
    <mergeCell ref="A60:C64"/>
    <mergeCell ref="D60:J64"/>
    <mergeCell ref="K60:Q62"/>
    <mergeCell ref="R60:X62"/>
    <mergeCell ref="Y60:AE64"/>
    <mergeCell ref="AC96:AE97"/>
    <mergeCell ref="AI93:AK97"/>
    <mergeCell ref="AL93:AN97"/>
    <mergeCell ref="AO93:AR97"/>
    <mergeCell ref="AF93:AH97"/>
    <mergeCell ref="K50:Q54"/>
    <mergeCell ref="AF60:AH64"/>
    <mergeCell ref="K58:M59"/>
    <mergeCell ref="N58:N59"/>
    <mergeCell ref="O58:Q59"/>
    <mergeCell ref="K98:Q100"/>
    <mergeCell ref="R98:X100"/>
    <mergeCell ref="Y98:AE102"/>
    <mergeCell ref="AF98:AH102"/>
    <mergeCell ref="N101:N102"/>
    <mergeCell ref="O101:Q102"/>
    <mergeCell ref="R101:T102"/>
    <mergeCell ref="U101:U102"/>
    <mergeCell ref="V101:X102"/>
    <mergeCell ref="AI98:AK102"/>
    <mergeCell ref="AL98:AN102"/>
    <mergeCell ref="AO98:AR102"/>
    <mergeCell ref="K39:M40"/>
    <mergeCell ref="N39:N40"/>
    <mergeCell ref="O39:Q40"/>
    <mergeCell ref="R39:T40"/>
    <mergeCell ref="U39:U40"/>
    <mergeCell ref="V39:X40"/>
    <mergeCell ref="K101:M102"/>
    <mergeCell ref="Y41:AE43"/>
    <mergeCell ref="K63:M64"/>
    <mergeCell ref="N63:N64"/>
    <mergeCell ref="O63:Q64"/>
    <mergeCell ref="R63:T64"/>
    <mergeCell ref="U63:U64"/>
    <mergeCell ref="K47:Q49"/>
    <mergeCell ref="R47:X49"/>
    <mergeCell ref="Y47:AE49"/>
    <mergeCell ref="Y58:AA59"/>
    <mergeCell ref="Y50:AE52"/>
    <mergeCell ref="D55:J59"/>
    <mergeCell ref="K55:Q57"/>
    <mergeCell ref="R55:X59"/>
    <mergeCell ref="Y55:AE57"/>
    <mergeCell ref="R44:T45"/>
    <mergeCell ref="U44:U45"/>
    <mergeCell ref="V44:X45"/>
    <mergeCell ref="A47:J49"/>
    <mergeCell ref="AB58:AB59"/>
    <mergeCell ref="A88:C92"/>
    <mergeCell ref="D88:J92"/>
    <mergeCell ref="A36:C40"/>
    <mergeCell ref="D36:J40"/>
    <mergeCell ref="K36:Q38"/>
    <mergeCell ref="R36:X38"/>
    <mergeCell ref="A50:C54"/>
    <mergeCell ref="D50:J54"/>
    <mergeCell ref="R50:X52"/>
    <mergeCell ref="K96:M97"/>
    <mergeCell ref="A93:C97"/>
    <mergeCell ref="D93:J97"/>
    <mergeCell ref="K93:Q95"/>
    <mergeCell ref="R93:X97"/>
    <mergeCell ref="Y93:AE95"/>
    <mergeCell ref="N96:N97"/>
    <mergeCell ref="O96:Q97"/>
    <mergeCell ref="Y96:AA97"/>
    <mergeCell ref="AB96:AB97"/>
    <mergeCell ref="AM36:AO40"/>
    <mergeCell ref="AP36:AR40"/>
    <mergeCell ref="AO47:AR49"/>
    <mergeCell ref="AF50:AH54"/>
    <mergeCell ref="AI55:AK59"/>
    <mergeCell ref="AL55:AN59"/>
    <mergeCell ref="AO55:AR59"/>
    <mergeCell ref="AF55:AH59"/>
    <mergeCell ref="AF47:AH49"/>
    <mergeCell ref="AJ39:AL40"/>
    <mergeCell ref="K34:M35"/>
    <mergeCell ref="N34:N35"/>
    <mergeCell ref="O34:Q35"/>
    <mergeCell ref="Y34:AA35"/>
    <mergeCell ref="AB34:AB35"/>
    <mergeCell ref="AC34:AE35"/>
    <mergeCell ref="AF88:AH92"/>
    <mergeCell ref="U91:U92"/>
    <mergeCell ref="V91:X92"/>
    <mergeCell ref="Y91:AA92"/>
    <mergeCell ref="AB91:AB92"/>
    <mergeCell ref="AO85:AR87"/>
    <mergeCell ref="R85:X87"/>
    <mergeCell ref="Y85:AE87"/>
    <mergeCell ref="AC91:AE92"/>
    <mergeCell ref="R31:X35"/>
    <mergeCell ref="Y31:AE33"/>
    <mergeCell ref="V63:X64"/>
    <mergeCell ref="R53:T54"/>
    <mergeCell ref="U53:U54"/>
    <mergeCell ref="V53:X54"/>
    <mergeCell ref="Y53:AA54"/>
    <mergeCell ref="AB53:AB54"/>
    <mergeCell ref="AC53:AE54"/>
    <mergeCell ref="Y36:AE40"/>
    <mergeCell ref="AS47:AT64"/>
    <mergeCell ref="Y29:AA30"/>
    <mergeCell ref="AB29:AB30"/>
    <mergeCell ref="AC29:AE30"/>
    <mergeCell ref="R91:T92"/>
    <mergeCell ref="R88:X90"/>
    <mergeCell ref="Y88:AE90"/>
    <mergeCell ref="Y44:AA45"/>
    <mergeCell ref="AB44:AB45"/>
    <mergeCell ref="AC44:AE45"/>
    <mergeCell ref="AO60:AR64"/>
    <mergeCell ref="AI47:AK49"/>
    <mergeCell ref="AL47:AN49"/>
    <mergeCell ref="AI85:AK87"/>
    <mergeCell ref="AL85:AN87"/>
    <mergeCell ref="AI50:AK54"/>
    <mergeCell ref="AL50:AN54"/>
    <mergeCell ref="AO50:AR54"/>
    <mergeCell ref="AI60:AK64"/>
    <mergeCell ref="AM31:AO35"/>
    <mergeCell ref="AP31:AR35"/>
    <mergeCell ref="AS31:AU35"/>
    <mergeCell ref="AV31:AY35"/>
    <mergeCell ref="AI88:AK92"/>
    <mergeCell ref="AL88:AN92"/>
    <mergeCell ref="AO88:AR92"/>
    <mergeCell ref="AS36:AU40"/>
    <mergeCell ref="AV36:AY40"/>
    <mergeCell ref="AL60:AN64"/>
    <mergeCell ref="AM26:AO30"/>
    <mergeCell ref="R29:T30"/>
    <mergeCell ref="U29:U30"/>
    <mergeCell ref="V29:X30"/>
    <mergeCell ref="AS26:AU30"/>
    <mergeCell ref="AV26:AY30"/>
    <mergeCell ref="K69:Q73"/>
    <mergeCell ref="K66:Q68"/>
    <mergeCell ref="AF66:AH68"/>
    <mergeCell ref="AI66:AK68"/>
    <mergeCell ref="AL66:AN68"/>
    <mergeCell ref="A26:C30"/>
    <mergeCell ref="D26:J30"/>
    <mergeCell ref="K26:Q30"/>
    <mergeCell ref="R26:X28"/>
    <mergeCell ref="Y26:AE28"/>
    <mergeCell ref="AC77:AE78"/>
    <mergeCell ref="A23:J25"/>
    <mergeCell ref="K23:Q25"/>
    <mergeCell ref="R23:X25"/>
    <mergeCell ref="Y23:AE25"/>
    <mergeCell ref="AM23:AO25"/>
    <mergeCell ref="AI74:AK78"/>
    <mergeCell ref="AL74:AN78"/>
    <mergeCell ref="AO74:AR78"/>
    <mergeCell ref="AF74:AH78"/>
    <mergeCell ref="R79:X81"/>
    <mergeCell ref="Y79:AE83"/>
    <mergeCell ref="AF79:AH83"/>
    <mergeCell ref="N82:N83"/>
    <mergeCell ref="O82:Q83"/>
    <mergeCell ref="R82:T83"/>
    <mergeCell ref="U82:U83"/>
    <mergeCell ref="V82:X83"/>
    <mergeCell ref="K20:M21"/>
    <mergeCell ref="N20:N21"/>
    <mergeCell ref="O20:Q21"/>
    <mergeCell ref="R20:T21"/>
    <mergeCell ref="U20:U21"/>
    <mergeCell ref="V20:X21"/>
    <mergeCell ref="AS23:AU25"/>
    <mergeCell ref="AV23:AY25"/>
    <mergeCell ref="A85:J87"/>
    <mergeCell ref="AI79:AK83"/>
    <mergeCell ref="AL79:AN83"/>
    <mergeCell ref="AO79:AR83"/>
    <mergeCell ref="K82:M83"/>
    <mergeCell ref="A79:C83"/>
    <mergeCell ref="D79:J83"/>
    <mergeCell ref="K79:Q81"/>
    <mergeCell ref="R17:X19"/>
    <mergeCell ref="Y17:AE21"/>
    <mergeCell ref="AF17:AH21"/>
    <mergeCell ref="AI17:AK21"/>
    <mergeCell ref="AL17:AN21"/>
    <mergeCell ref="AO17:AR21"/>
    <mergeCell ref="AC72:AE73"/>
    <mergeCell ref="A12:C16"/>
    <mergeCell ref="D12:J16"/>
    <mergeCell ref="K12:Q14"/>
    <mergeCell ref="R12:X16"/>
    <mergeCell ref="Y12:AE14"/>
    <mergeCell ref="A69:C73"/>
    <mergeCell ref="D69:J73"/>
    <mergeCell ref="A17:C21"/>
    <mergeCell ref="D17:J21"/>
    <mergeCell ref="K77:M78"/>
    <mergeCell ref="A74:C78"/>
    <mergeCell ref="D74:J78"/>
    <mergeCell ref="K74:Q76"/>
    <mergeCell ref="R74:X78"/>
    <mergeCell ref="Y74:AE76"/>
    <mergeCell ref="N77:N78"/>
    <mergeCell ref="O77:Q78"/>
    <mergeCell ref="Y77:AA78"/>
    <mergeCell ref="AB77:AB78"/>
    <mergeCell ref="R66:X68"/>
    <mergeCell ref="Y66:AE68"/>
    <mergeCell ref="AP26:AR30"/>
    <mergeCell ref="K15:M16"/>
    <mergeCell ref="N15:N16"/>
    <mergeCell ref="O15:Q16"/>
    <mergeCell ref="Y15:AA16"/>
    <mergeCell ref="AB15:AB16"/>
    <mergeCell ref="AC15:AE16"/>
    <mergeCell ref="K17:Q19"/>
    <mergeCell ref="AB10:AB11"/>
    <mergeCell ref="AC10:AE11"/>
    <mergeCell ref="R72:T73"/>
    <mergeCell ref="R69:X71"/>
    <mergeCell ref="Y69:AE71"/>
    <mergeCell ref="AF69:AH73"/>
    <mergeCell ref="U72:U73"/>
    <mergeCell ref="V72:X73"/>
    <mergeCell ref="Y72:AA73"/>
    <mergeCell ref="AB72:AB73"/>
    <mergeCell ref="AO7:AR11"/>
    <mergeCell ref="AF12:AH16"/>
    <mergeCell ref="AI12:AK16"/>
    <mergeCell ref="AL12:AN16"/>
    <mergeCell ref="AO12:AR16"/>
    <mergeCell ref="AI69:AK73"/>
    <mergeCell ref="AL69:AN73"/>
    <mergeCell ref="AO69:AR73"/>
    <mergeCell ref="AO66:AR68"/>
    <mergeCell ref="AP23:AR25"/>
    <mergeCell ref="K7:Q11"/>
    <mergeCell ref="R7:X9"/>
    <mergeCell ref="Y7:AE9"/>
    <mergeCell ref="AF7:AH11"/>
    <mergeCell ref="AI7:AK11"/>
    <mergeCell ref="AL7:AN11"/>
    <mergeCell ref="R10:T11"/>
    <mergeCell ref="U10:U11"/>
    <mergeCell ref="V10:X11"/>
    <mergeCell ref="Y10:AA11"/>
    <mergeCell ref="AL4:AN6"/>
    <mergeCell ref="AO4:AR6"/>
    <mergeCell ref="A66:J68"/>
    <mergeCell ref="A41:C45"/>
    <mergeCell ref="D41:J45"/>
    <mergeCell ref="K41:Q43"/>
    <mergeCell ref="R41:X43"/>
    <mergeCell ref="AM41:AO45"/>
    <mergeCell ref="A7:C11"/>
    <mergeCell ref="D7:J11"/>
    <mergeCell ref="A4:J6"/>
    <mergeCell ref="K4:Q6"/>
    <mergeCell ref="R4:X6"/>
    <mergeCell ref="Y4:AE6"/>
    <mergeCell ref="AF4:AH6"/>
    <mergeCell ref="AI4:AK6"/>
  </mergeCells>
  <printOptions horizontalCentered="1"/>
  <pageMargins left="0.4724409448818898" right="0.3937007874015748" top="0.4330708661417323" bottom="0.3937007874015748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A.Yoshikawa</dc:creator>
  <cp:keywords/>
  <dc:description/>
  <cp:lastModifiedBy>Atsushi Yoshikawa</cp:lastModifiedBy>
  <cp:lastPrinted>2015-04-09T02:01:27Z</cp:lastPrinted>
  <dcterms:created xsi:type="dcterms:W3CDTF">2013-03-01T12:26:35Z</dcterms:created>
  <dcterms:modified xsi:type="dcterms:W3CDTF">2015-04-09T02:01:34Z</dcterms:modified>
  <cp:category/>
  <cp:version/>
  <cp:contentType/>
  <cp:contentStatus/>
</cp:coreProperties>
</file>